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DAS III\Desktop\2019 APPLE\REPORTS\FAR 4 - Copy\"/>
    </mc:Choice>
  </mc:AlternateContent>
  <xr:revisionPtr revIDLastSave="0" documentId="13_ncr:1_{0B707247-4291-4A03-9BCC-5FD15BBF6668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NSOLIDATED" sheetId="1" state="hidden" r:id="rId1"/>
    <sheet name="DO" sheetId="2" r:id="rId2"/>
    <sheet name="ACNHS" sheetId="3" state="hidden" r:id="rId3"/>
    <sheet name="ANHS" sheetId="4" state="hidden" r:id="rId4"/>
    <sheet name="SVNHS" sheetId="5" state="hidden" r:id="rId5"/>
    <sheet name="TNHS" sheetId="6" state="hidden" r:id="rId6"/>
  </sheets>
  <calcPr calcId="181029"/>
</workbook>
</file>

<file path=xl/calcChain.xml><?xml version="1.0" encoding="utf-8"?>
<calcChain xmlns="http://schemas.openxmlformats.org/spreadsheetml/2006/main">
  <c r="A4" i="2" l="1"/>
  <c r="M64" i="2" l="1"/>
  <c r="M62" i="2"/>
  <c r="M57" i="2"/>
  <c r="F63" i="2"/>
  <c r="M64" i="6" l="1"/>
  <c r="I63" i="6"/>
  <c r="M58" i="6"/>
  <c r="AB57" i="6"/>
  <c r="Y57" i="6"/>
  <c r="U57" i="6"/>
  <c r="AB56" i="6"/>
  <c r="M56" i="6"/>
  <c r="AB55" i="6"/>
  <c r="AC47" i="6"/>
  <c r="AB47" i="6"/>
  <c r="X47" i="6"/>
  <c r="W47" i="6"/>
  <c r="V47" i="6"/>
  <c r="R47" i="6"/>
  <c r="Q47" i="6"/>
  <c r="P47" i="6"/>
  <c r="O47" i="6"/>
  <c r="M47" i="6"/>
  <c r="L47" i="6"/>
  <c r="K47" i="6"/>
  <c r="J47" i="6"/>
  <c r="H47" i="6"/>
  <c r="G47" i="6"/>
  <c r="F47" i="6"/>
  <c r="E47" i="6"/>
  <c r="AC46" i="6"/>
  <c r="AB46" i="6"/>
  <c r="X46" i="6"/>
  <c r="W46" i="6"/>
  <c r="V46" i="6"/>
  <c r="R46" i="6"/>
  <c r="Q46" i="6"/>
  <c r="P46" i="6"/>
  <c r="O46" i="6"/>
  <c r="M46" i="6"/>
  <c r="L46" i="6"/>
  <c r="K46" i="6"/>
  <c r="J46" i="6"/>
  <c r="H46" i="6"/>
  <c r="H51" i="6" s="1"/>
  <c r="G46" i="6"/>
  <c r="F46" i="6"/>
  <c r="E46" i="6"/>
  <c r="AC45" i="6"/>
  <c r="AC51" i="6" s="1"/>
  <c r="AB45" i="6"/>
  <c r="X45" i="6"/>
  <c r="X51" i="6" s="1"/>
  <c r="W45" i="6"/>
  <c r="V45" i="6"/>
  <c r="V51" i="6" s="1"/>
  <c r="R45" i="6"/>
  <c r="Q45" i="6"/>
  <c r="Q51" i="6" s="1"/>
  <c r="P45" i="6"/>
  <c r="O45" i="6"/>
  <c r="O51" i="6" s="1"/>
  <c r="M45" i="6"/>
  <c r="L45" i="6"/>
  <c r="L51" i="6" s="1"/>
  <c r="K45" i="6"/>
  <c r="J45" i="6"/>
  <c r="J51" i="6" s="1"/>
  <c r="H45" i="6"/>
  <c r="G45" i="6"/>
  <c r="G51" i="6" s="1"/>
  <c r="F45" i="6"/>
  <c r="E45" i="6"/>
  <c r="E51" i="6" s="1"/>
  <c r="AC44" i="6"/>
  <c r="AB44" i="6"/>
  <c r="X44" i="6"/>
  <c r="W44" i="6"/>
  <c r="V44" i="6"/>
  <c r="R44" i="6"/>
  <c r="Q44" i="6"/>
  <c r="P44" i="6"/>
  <c r="O44" i="6"/>
  <c r="M44" i="6"/>
  <c r="L44" i="6"/>
  <c r="K44" i="6"/>
  <c r="J44" i="6"/>
  <c r="H44" i="6"/>
  <c r="G44" i="6"/>
  <c r="F44" i="6"/>
  <c r="E44" i="6"/>
  <c r="A43" i="6"/>
  <c r="AC42" i="6"/>
  <c r="AB42" i="6"/>
  <c r="X42" i="6"/>
  <c r="W42" i="6"/>
  <c r="V42" i="6"/>
  <c r="R42" i="6"/>
  <c r="Q42" i="6"/>
  <c r="P42" i="6"/>
  <c r="O42" i="6"/>
  <c r="M42" i="6"/>
  <c r="L42" i="6"/>
  <c r="K42" i="6"/>
  <c r="J42" i="6"/>
  <c r="H42" i="6"/>
  <c r="G42" i="6"/>
  <c r="F42" i="6"/>
  <c r="E42" i="6"/>
  <c r="AA38" i="6"/>
  <c r="Z38" i="6"/>
  <c r="AD38" i="6" s="1"/>
  <c r="Y38" i="6"/>
  <c r="S38" i="6"/>
  <c r="N38" i="6"/>
  <c r="I38" i="6"/>
  <c r="AA37" i="6"/>
  <c r="Z37" i="6"/>
  <c r="Y37" i="6"/>
  <c r="S37" i="6"/>
  <c r="N37" i="6"/>
  <c r="I37" i="6"/>
  <c r="AA36" i="6"/>
  <c r="AA42" i="6" s="1"/>
  <c r="Z36" i="6"/>
  <c r="Y36" i="6"/>
  <c r="Y42" i="6" s="1"/>
  <c r="S36" i="6"/>
  <c r="N36" i="6"/>
  <c r="I36" i="6"/>
  <c r="I42" i="6" s="1"/>
  <c r="AA35" i="6"/>
  <c r="Z35" i="6"/>
  <c r="AD35" i="6" s="1"/>
  <c r="Y35" i="6"/>
  <c r="S35" i="6"/>
  <c r="N35" i="6"/>
  <c r="I35" i="6"/>
  <c r="A34" i="6"/>
  <c r="AC33" i="6"/>
  <c r="AB33" i="6"/>
  <c r="X33" i="6"/>
  <c r="W33" i="6"/>
  <c r="V33" i="6"/>
  <c r="R33" i="6"/>
  <c r="Q33" i="6"/>
  <c r="P33" i="6"/>
  <c r="O33" i="6"/>
  <c r="M33" i="6"/>
  <c r="L33" i="6"/>
  <c r="K33" i="6"/>
  <c r="J33" i="6"/>
  <c r="H33" i="6"/>
  <c r="G33" i="6"/>
  <c r="F33" i="6"/>
  <c r="E33" i="6"/>
  <c r="AA29" i="6"/>
  <c r="Z29" i="6"/>
  <c r="Y29" i="6"/>
  <c r="S29" i="6"/>
  <c r="N29" i="6"/>
  <c r="I29" i="6"/>
  <c r="AA28" i="6"/>
  <c r="Z28" i="6"/>
  <c r="AD28" i="6" s="1"/>
  <c r="Y28" i="6"/>
  <c r="S28" i="6"/>
  <c r="N28" i="6"/>
  <c r="I28" i="6"/>
  <c r="AA27" i="6"/>
  <c r="AA33" i="6" s="1"/>
  <c r="Z27" i="6"/>
  <c r="AD27" i="6" s="1"/>
  <c r="Y27" i="6"/>
  <c r="Y33" i="6" s="1"/>
  <c r="S27" i="6"/>
  <c r="N27" i="6"/>
  <c r="I27" i="6"/>
  <c r="AA26" i="6"/>
  <c r="Z26" i="6"/>
  <c r="Y26" i="6"/>
  <c r="S26" i="6"/>
  <c r="N26" i="6"/>
  <c r="I26" i="6"/>
  <c r="A25" i="6"/>
  <c r="AC24" i="6"/>
  <c r="AB24" i="6"/>
  <c r="X24" i="6"/>
  <c r="W24" i="6"/>
  <c r="V24" i="6"/>
  <c r="R24" i="6"/>
  <c r="Q24" i="6"/>
  <c r="P24" i="6"/>
  <c r="O24" i="6"/>
  <c r="M24" i="6"/>
  <c r="L24" i="6"/>
  <c r="K24" i="6"/>
  <c r="J24" i="6"/>
  <c r="H24" i="6"/>
  <c r="G24" i="6"/>
  <c r="F24" i="6"/>
  <c r="E24" i="6"/>
  <c r="AA20" i="6"/>
  <c r="AA47" i="6" s="1"/>
  <c r="Z20" i="6"/>
  <c r="Y20" i="6"/>
  <c r="Y47" i="6" s="1"/>
  <c r="S20" i="6"/>
  <c r="S47" i="6" s="1"/>
  <c r="N20" i="6"/>
  <c r="I20" i="6"/>
  <c r="I47" i="6" s="1"/>
  <c r="AA19" i="6"/>
  <c r="AA46" i="6" s="1"/>
  <c r="Z19" i="6"/>
  <c r="AD19" i="6" s="1"/>
  <c r="Y19" i="6"/>
  <c r="Y46" i="6" s="1"/>
  <c r="S19" i="6"/>
  <c r="S46" i="6" s="1"/>
  <c r="N19" i="6"/>
  <c r="I19" i="6"/>
  <c r="I46" i="6" s="1"/>
  <c r="AA18" i="6"/>
  <c r="Z18" i="6"/>
  <c r="Z24" i="6" s="1"/>
  <c r="Y18" i="6"/>
  <c r="S18" i="6"/>
  <c r="S45" i="6" s="1"/>
  <c r="N18" i="6"/>
  <c r="N24" i="6" s="1"/>
  <c r="I18" i="6"/>
  <c r="I45" i="6" s="1"/>
  <c r="AA17" i="6"/>
  <c r="Z17" i="6"/>
  <c r="Z44" i="6" s="1"/>
  <c r="Y17" i="6"/>
  <c r="S17" i="6"/>
  <c r="N17" i="6"/>
  <c r="I17" i="6"/>
  <c r="A16" i="6"/>
  <c r="A4" i="6"/>
  <c r="M65" i="5"/>
  <c r="I63" i="5"/>
  <c r="I66" i="5" s="1"/>
  <c r="F63" i="5"/>
  <c r="F66" i="5" s="1"/>
  <c r="M58" i="5"/>
  <c r="Y57" i="5"/>
  <c r="U57" i="5"/>
  <c r="AB56" i="5"/>
  <c r="M56" i="5"/>
  <c r="AB55" i="5"/>
  <c r="AB57" i="5" s="1"/>
  <c r="AC47" i="5"/>
  <c r="AB47" i="5"/>
  <c r="X47" i="5"/>
  <c r="W47" i="5"/>
  <c r="V47" i="5"/>
  <c r="R47" i="5"/>
  <c r="Q47" i="5"/>
  <c r="P47" i="5"/>
  <c r="O47" i="5"/>
  <c r="M47" i="5"/>
  <c r="L47" i="5"/>
  <c r="K47" i="5"/>
  <c r="J47" i="5"/>
  <c r="H47" i="5"/>
  <c r="G47" i="5"/>
  <c r="F47" i="5"/>
  <c r="E47" i="5"/>
  <c r="AC46" i="5"/>
  <c r="AB46" i="5"/>
  <c r="X46" i="5"/>
  <c r="W46" i="5"/>
  <c r="V46" i="5"/>
  <c r="R46" i="5"/>
  <c r="Q46" i="5"/>
  <c r="P46" i="5"/>
  <c r="O46" i="5"/>
  <c r="M46" i="5"/>
  <c r="M51" i="5" s="1"/>
  <c r="L46" i="5"/>
  <c r="K46" i="5"/>
  <c r="J46" i="5"/>
  <c r="H46" i="5"/>
  <c r="G46" i="5"/>
  <c r="F46" i="5"/>
  <c r="E46" i="5"/>
  <c r="AC45" i="5"/>
  <c r="AC51" i="5" s="1"/>
  <c r="AB45" i="5"/>
  <c r="X45" i="5"/>
  <c r="X51" i="5" s="1"/>
  <c r="W45" i="5"/>
  <c r="V45" i="5"/>
  <c r="V51" i="5" s="1"/>
  <c r="R45" i="5"/>
  <c r="Q45" i="5"/>
  <c r="Q51" i="5" s="1"/>
  <c r="P45" i="5"/>
  <c r="O45" i="5"/>
  <c r="O51" i="5" s="1"/>
  <c r="M45" i="5"/>
  <c r="L45" i="5"/>
  <c r="L51" i="5" s="1"/>
  <c r="K45" i="5"/>
  <c r="J45" i="5"/>
  <c r="J51" i="5" s="1"/>
  <c r="H45" i="5"/>
  <c r="G45" i="5"/>
  <c r="G51" i="5" s="1"/>
  <c r="F45" i="5"/>
  <c r="E45" i="5"/>
  <c r="E51" i="5" s="1"/>
  <c r="AC44" i="5"/>
  <c r="AB44" i="5"/>
  <c r="X44" i="5"/>
  <c r="W44" i="5"/>
  <c r="V44" i="5"/>
  <c r="R44" i="5"/>
  <c r="Q44" i="5"/>
  <c r="P44" i="5"/>
  <c r="O44" i="5"/>
  <c r="M44" i="5"/>
  <c r="L44" i="5"/>
  <c r="K44" i="5"/>
  <c r="J44" i="5"/>
  <c r="H44" i="5"/>
  <c r="G44" i="5"/>
  <c r="F44" i="5"/>
  <c r="E44" i="5"/>
  <c r="A43" i="5"/>
  <c r="AC42" i="5"/>
  <c r="AB42" i="5"/>
  <c r="X42" i="5"/>
  <c r="W42" i="5"/>
  <c r="V42" i="5"/>
  <c r="R42" i="5"/>
  <c r="Q42" i="5"/>
  <c r="P42" i="5"/>
  <c r="O42" i="5"/>
  <c r="M42" i="5"/>
  <c r="L42" i="5"/>
  <c r="K42" i="5"/>
  <c r="J42" i="5"/>
  <c r="H42" i="5"/>
  <c r="G42" i="5"/>
  <c r="F42" i="5"/>
  <c r="E42" i="5"/>
  <c r="AA38" i="5"/>
  <c r="AD38" i="5" s="1"/>
  <c r="Y38" i="5"/>
  <c r="S38" i="5"/>
  <c r="N38" i="5"/>
  <c r="I38" i="5"/>
  <c r="AA37" i="5"/>
  <c r="Z37" i="5"/>
  <c r="AD37" i="5" s="1"/>
  <c r="Y37" i="5"/>
  <c r="S37" i="5"/>
  <c r="N37" i="5"/>
  <c r="I37" i="5"/>
  <c r="AA36" i="5"/>
  <c r="Z36" i="5"/>
  <c r="AD36" i="5" s="1"/>
  <c r="AD42" i="5" s="1"/>
  <c r="Y36" i="5"/>
  <c r="S36" i="5"/>
  <c r="S42" i="5" s="1"/>
  <c r="N36" i="5"/>
  <c r="N42" i="5" s="1"/>
  <c r="I36" i="5"/>
  <c r="I42" i="5" s="1"/>
  <c r="AA35" i="5"/>
  <c r="Z35" i="5"/>
  <c r="AD35" i="5" s="1"/>
  <c r="Y35" i="5"/>
  <c r="S35" i="5"/>
  <c r="N35" i="5"/>
  <c r="I35" i="5"/>
  <c r="A34" i="5"/>
  <c r="AC33" i="5"/>
  <c r="AB33" i="5"/>
  <c r="X33" i="5"/>
  <c r="W33" i="5"/>
  <c r="V33" i="5"/>
  <c r="R33" i="5"/>
  <c r="Q33" i="5"/>
  <c r="P33" i="5"/>
  <c r="O33" i="5"/>
  <c r="M33" i="5"/>
  <c r="L33" i="5"/>
  <c r="K33" i="5"/>
  <c r="J33" i="5"/>
  <c r="H33" i="5"/>
  <c r="G33" i="5"/>
  <c r="F33" i="5"/>
  <c r="E33" i="5"/>
  <c r="AA29" i="5"/>
  <c r="Z29" i="5"/>
  <c r="AD29" i="5" s="1"/>
  <c r="Y29" i="5"/>
  <c r="S29" i="5"/>
  <c r="N29" i="5"/>
  <c r="I29" i="5"/>
  <c r="AA28" i="5"/>
  <c r="Z28" i="5"/>
  <c r="Y28" i="5"/>
  <c r="S28" i="5"/>
  <c r="N28" i="5"/>
  <c r="I28" i="5"/>
  <c r="AA27" i="5"/>
  <c r="AA33" i="5" s="1"/>
  <c r="Z27" i="5"/>
  <c r="Z33" i="5" s="1"/>
  <c r="Y27" i="5"/>
  <c r="Y33" i="5" s="1"/>
  <c r="S27" i="5"/>
  <c r="N27" i="5"/>
  <c r="I27" i="5"/>
  <c r="AA26" i="5"/>
  <c r="Z26" i="5"/>
  <c r="Y26" i="5"/>
  <c r="S26" i="5"/>
  <c r="N26" i="5"/>
  <c r="I26" i="5"/>
  <c r="A25" i="5"/>
  <c r="AC24" i="5"/>
  <c r="AB24" i="5"/>
  <c r="X24" i="5"/>
  <c r="W24" i="5"/>
  <c r="V24" i="5"/>
  <c r="R24" i="5"/>
  <c r="Q24" i="5"/>
  <c r="P24" i="5"/>
  <c r="O24" i="5"/>
  <c r="M24" i="5"/>
  <c r="L24" i="5"/>
  <c r="K24" i="5"/>
  <c r="J24" i="5"/>
  <c r="H24" i="5"/>
  <c r="G24" i="5"/>
  <c r="F24" i="5"/>
  <c r="E24" i="5"/>
  <c r="AA20" i="5"/>
  <c r="Z20" i="5"/>
  <c r="Z47" i="5" s="1"/>
  <c r="Y20" i="5"/>
  <c r="Y47" i="5" s="1"/>
  <c r="S20" i="5"/>
  <c r="S47" i="5" s="1"/>
  <c r="N20" i="5"/>
  <c r="I20" i="5"/>
  <c r="AA19" i="5"/>
  <c r="AA46" i="5" s="1"/>
  <c r="Z19" i="5"/>
  <c r="AD19" i="5" s="1"/>
  <c r="Y19" i="5"/>
  <c r="Y46" i="5" s="1"/>
  <c r="S19" i="5"/>
  <c r="S46" i="5" s="1"/>
  <c r="N19" i="5"/>
  <c r="N46" i="5" s="1"/>
  <c r="I19" i="5"/>
  <c r="I46" i="5" s="1"/>
  <c r="AA18" i="5"/>
  <c r="AA45" i="5" s="1"/>
  <c r="Z18" i="5"/>
  <c r="Z45" i="5" s="1"/>
  <c r="Y18" i="5"/>
  <c r="Y45" i="5" s="1"/>
  <c r="Y51" i="5" s="1"/>
  <c r="S18" i="5"/>
  <c r="S45" i="5" s="1"/>
  <c r="S51" i="5" s="1"/>
  <c r="N18" i="5"/>
  <c r="I18" i="5"/>
  <c r="AA17" i="5"/>
  <c r="AA44" i="5" s="1"/>
  <c r="Z17" i="5"/>
  <c r="AD17" i="5" s="1"/>
  <c r="Y17" i="5"/>
  <c r="Y44" i="5" s="1"/>
  <c r="S17" i="5"/>
  <c r="S44" i="5" s="1"/>
  <c r="N17" i="5"/>
  <c r="N44" i="5" s="1"/>
  <c r="I17" i="5"/>
  <c r="I44" i="5" s="1"/>
  <c r="A16" i="5"/>
  <c r="A4" i="5"/>
  <c r="M65" i="4"/>
  <c r="M64" i="4"/>
  <c r="I63" i="4"/>
  <c r="J66" i="4" s="1"/>
  <c r="F63" i="4"/>
  <c r="M58" i="4"/>
  <c r="U57" i="4"/>
  <c r="Y56" i="4"/>
  <c r="M56" i="4"/>
  <c r="AB55" i="4"/>
  <c r="AC47" i="4"/>
  <c r="AB47" i="4"/>
  <c r="X47" i="4"/>
  <c r="W47" i="4"/>
  <c r="V47" i="4"/>
  <c r="R47" i="4"/>
  <c r="Q47" i="4"/>
  <c r="P47" i="4"/>
  <c r="O47" i="4"/>
  <c r="M47" i="4"/>
  <c r="L47" i="4"/>
  <c r="K47" i="4"/>
  <c r="J47" i="4"/>
  <c r="H47" i="4"/>
  <c r="G47" i="4"/>
  <c r="F47" i="4"/>
  <c r="E47" i="4"/>
  <c r="AC46" i="4"/>
  <c r="AB46" i="4"/>
  <c r="X46" i="4"/>
  <c r="W46" i="4"/>
  <c r="V46" i="4"/>
  <c r="R46" i="4"/>
  <c r="Q46" i="4"/>
  <c r="P46" i="4"/>
  <c r="O46" i="4"/>
  <c r="M46" i="4"/>
  <c r="L46" i="4"/>
  <c r="K46" i="4"/>
  <c r="J46" i="4"/>
  <c r="H46" i="4"/>
  <c r="G46" i="4"/>
  <c r="F46" i="4"/>
  <c r="E46" i="4"/>
  <c r="AC45" i="4"/>
  <c r="AB45" i="4"/>
  <c r="AB51" i="4" s="1"/>
  <c r="X45" i="4"/>
  <c r="W45" i="4"/>
  <c r="W51" i="4" s="1"/>
  <c r="V45" i="4"/>
  <c r="R45" i="4"/>
  <c r="R51" i="4" s="1"/>
  <c r="Q45" i="4"/>
  <c r="P45" i="4"/>
  <c r="P51" i="4" s="1"/>
  <c r="O45" i="4"/>
  <c r="M45" i="4"/>
  <c r="M51" i="4" s="1"/>
  <c r="L45" i="4"/>
  <c r="K45" i="4"/>
  <c r="K51" i="4" s="1"/>
  <c r="J45" i="4"/>
  <c r="H45" i="4"/>
  <c r="H51" i="4" s="1"/>
  <c r="G45" i="4"/>
  <c r="F45" i="4"/>
  <c r="F51" i="4" s="1"/>
  <c r="E45" i="4"/>
  <c r="AC44" i="4"/>
  <c r="AB44" i="4"/>
  <c r="X44" i="4"/>
  <c r="W44" i="4"/>
  <c r="V44" i="4"/>
  <c r="R44" i="4"/>
  <c r="Q44" i="4"/>
  <c r="P44" i="4"/>
  <c r="O44" i="4"/>
  <c r="M44" i="4"/>
  <c r="L44" i="4"/>
  <c r="K44" i="4"/>
  <c r="J44" i="4"/>
  <c r="H44" i="4"/>
  <c r="G44" i="4"/>
  <c r="F44" i="4"/>
  <c r="E44" i="4"/>
  <c r="A43" i="4"/>
  <c r="AC42" i="4"/>
  <c r="AB42" i="4"/>
  <c r="X42" i="4"/>
  <c r="W42" i="4"/>
  <c r="V42" i="4"/>
  <c r="R42" i="4"/>
  <c r="Q42" i="4"/>
  <c r="P42" i="4"/>
  <c r="O42" i="4"/>
  <c r="M42" i="4"/>
  <c r="L42" i="4"/>
  <c r="K42" i="4"/>
  <c r="J42" i="4"/>
  <c r="H42" i="4"/>
  <c r="G42" i="4"/>
  <c r="F42" i="4"/>
  <c r="E42" i="4"/>
  <c r="AA38" i="4"/>
  <c r="Z38" i="4"/>
  <c r="AD38" i="4" s="1"/>
  <c r="Y38" i="4"/>
  <c r="S38" i="4"/>
  <c r="N38" i="4"/>
  <c r="I38" i="4"/>
  <c r="AA37" i="4"/>
  <c r="Z37" i="4"/>
  <c r="AD37" i="4" s="1"/>
  <c r="Y37" i="4"/>
  <c r="S37" i="4"/>
  <c r="N37" i="4"/>
  <c r="I37" i="4"/>
  <c r="AA36" i="4"/>
  <c r="AA42" i="4" s="1"/>
  <c r="Z36" i="4"/>
  <c r="Z42" i="4" s="1"/>
  <c r="Y36" i="4"/>
  <c r="Y42" i="4" s="1"/>
  <c r="S36" i="4"/>
  <c r="S42" i="4" s="1"/>
  <c r="N36" i="4"/>
  <c r="N42" i="4" s="1"/>
  <c r="I36" i="4"/>
  <c r="AA35" i="4"/>
  <c r="Z35" i="4"/>
  <c r="AD35" i="4" s="1"/>
  <c r="Y35" i="4"/>
  <c r="S35" i="4"/>
  <c r="N35" i="4"/>
  <c r="I35" i="4"/>
  <c r="A34" i="4"/>
  <c r="AC33" i="4"/>
  <c r="AB33" i="4"/>
  <c r="X33" i="4"/>
  <c r="W33" i="4"/>
  <c r="V33" i="4"/>
  <c r="R33" i="4"/>
  <c r="Q33" i="4"/>
  <c r="P33" i="4"/>
  <c r="O33" i="4"/>
  <c r="M33" i="4"/>
  <c r="L33" i="4"/>
  <c r="K33" i="4"/>
  <c r="J33" i="4"/>
  <c r="H33" i="4"/>
  <c r="G33" i="4"/>
  <c r="F33" i="4"/>
  <c r="E33" i="4"/>
  <c r="AA29" i="4"/>
  <c r="Z29" i="4"/>
  <c r="AD29" i="4" s="1"/>
  <c r="Y29" i="4"/>
  <c r="S29" i="4"/>
  <c r="N29" i="4"/>
  <c r="I29" i="4"/>
  <c r="AA28" i="4"/>
  <c r="Z28" i="4"/>
  <c r="AD28" i="4" s="1"/>
  <c r="Y28" i="4"/>
  <c r="S28" i="4"/>
  <c r="N28" i="4"/>
  <c r="I28" i="4"/>
  <c r="AA27" i="4"/>
  <c r="AA33" i="4" s="1"/>
  <c r="Z27" i="4"/>
  <c r="Z33" i="4" s="1"/>
  <c r="Y27" i="4"/>
  <c r="Y33" i="4" s="1"/>
  <c r="S27" i="4"/>
  <c r="S33" i="4" s="1"/>
  <c r="N27" i="4"/>
  <c r="I27" i="4"/>
  <c r="I33" i="4" s="1"/>
  <c r="AA26" i="4"/>
  <c r="Z26" i="4"/>
  <c r="AD26" i="4" s="1"/>
  <c r="Y26" i="4"/>
  <c r="S26" i="4"/>
  <c r="N26" i="4"/>
  <c r="I26" i="4"/>
  <c r="A25" i="4"/>
  <c r="AC24" i="4"/>
  <c r="AB24" i="4"/>
  <c r="X24" i="4"/>
  <c r="W24" i="4"/>
  <c r="V24" i="4"/>
  <c r="R24" i="4"/>
  <c r="Q24" i="4"/>
  <c r="P24" i="4"/>
  <c r="O24" i="4"/>
  <c r="M24" i="4"/>
  <c r="L24" i="4"/>
  <c r="K24" i="4"/>
  <c r="J24" i="4"/>
  <c r="H24" i="4"/>
  <c r="G24" i="4"/>
  <c r="F24" i="4"/>
  <c r="E24" i="4"/>
  <c r="AA20" i="4"/>
  <c r="AA47" i="4" s="1"/>
  <c r="Z20" i="4"/>
  <c r="AD20" i="4" s="1"/>
  <c r="AD47" i="4" s="1"/>
  <c r="Y20" i="4"/>
  <c r="Y47" i="4" s="1"/>
  <c r="S20" i="4"/>
  <c r="S47" i="4" s="1"/>
  <c r="N20" i="4"/>
  <c r="N47" i="4" s="1"/>
  <c r="I20" i="4"/>
  <c r="I47" i="4" s="1"/>
  <c r="AA19" i="4"/>
  <c r="AA46" i="4" s="1"/>
  <c r="Z19" i="4"/>
  <c r="Z46" i="4" s="1"/>
  <c r="Y19" i="4"/>
  <c r="Y46" i="4" s="1"/>
  <c r="S19" i="4"/>
  <c r="S46" i="4" s="1"/>
  <c r="N19" i="4"/>
  <c r="I19" i="4"/>
  <c r="I46" i="4" s="1"/>
  <c r="AA18" i="4"/>
  <c r="AA45" i="4" s="1"/>
  <c r="AA51" i="4" s="1"/>
  <c r="Z18" i="4"/>
  <c r="Z24" i="4" s="1"/>
  <c r="Y18" i="4"/>
  <c r="Y45" i="4" s="1"/>
  <c r="Y51" i="4" s="1"/>
  <c r="S18" i="4"/>
  <c r="S45" i="4" s="1"/>
  <c r="S51" i="4" s="1"/>
  <c r="N18" i="4"/>
  <c r="N24" i="4" s="1"/>
  <c r="I18" i="4"/>
  <c r="I45" i="4" s="1"/>
  <c r="I51" i="4" s="1"/>
  <c r="AA17" i="4"/>
  <c r="AA44" i="4" s="1"/>
  <c r="Z17" i="4"/>
  <c r="Z44" i="4" s="1"/>
  <c r="Y17" i="4"/>
  <c r="Y44" i="4" s="1"/>
  <c r="S17" i="4"/>
  <c r="S44" i="4" s="1"/>
  <c r="N17" i="4"/>
  <c r="I17" i="4"/>
  <c r="I44" i="4" s="1"/>
  <c r="A16" i="4"/>
  <c r="A4" i="4"/>
  <c r="M65" i="3"/>
  <c r="M64" i="3"/>
  <c r="I63" i="3"/>
  <c r="M63" i="3" s="1"/>
  <c r="M58" i="3"/>
  <c r="U57" i="3"/>
  <c r="Y56" i="3"/>
  <c r="Y57" i="3" s="1"/>
  <c r="M56" i="3"/>
  <c r="AB55" i="3"/>
  <c r="AC47" i="3"/>
  <c r="AB47" i="3"/>
  <c r="X47" i="3"/>
  <c r="W47" i="3"/>
  <c r="V47" i="3"/>
  <c r="R47" i="3"/>
  <c r="Q47" i="3"/>
  <c r="P47" i="3"/>
  <c r="O47" i="3"/>
  <c r="M47" i="3"/>
  <c r="L47" i="3"/>
  <c r="K47" i="3"/>
  <c r="J47" i="3"/>
  <c r="H47" i="3"/>
  <c r="G47" i="3"/>
  <c r="F47" i="3"/>
  <c r="E47" i="3"/>
  <c r="AC46" i="3"/>
  <c r="AB46" i="3"/>
  <c r="X46" i="3"/>
  <c r="W46" i="3"/>
  <c r="V46" i="3"/>
  <c r="R46" i="3"/>
  <c r="Q46" i="3"/>
  <c r="P46" i="3"/>
  <c r="O46" i="3"/>
  <c r="M46" i="3"/>
  <c r="L46" i="3"/>
  <c r="K46" i="3"/>
  <c r="J46" i="3"/>
  <c r="H46" i="3"/>
  <c r="G46" i="3"/>
  <c r="F46" i="3"/>
  <c r="E46" i="3"/>
  <c r="AC45" i="3"/>
  <c r="AB45" i="3"/>
  <c r="AB51" i="3" s="1"/>
  <c r="X45" i="3"/>
  <c r="W45" i="3"/>
  <c r="W51" i="3" s="1"/>
  <c r="V45" i="3"/>
  <c r="R45" i="3"/>
  <c r="R51" i="3" s="1"/>
  <c r="Q45" i="3"/>
  <c r="P45" i="3"/>
  <c r="P51" i="3" s="1"/>
  <c r="O45" i="3"/>
  <c r="M45" i="3"/>
  <c r="M51" i="3" s="1"/>
  <c r="L45" i="3"/>
  <c r="K45" i="3"/>
  <c r="K51" i="3" s="1"/>
  <c r="J45" i="3"/>
  <c r="H45" i="3"/>
  <c r="H51" i="3" s="1"/>
  <c r="G45" i="3"/>
  <c r="F45" i="3"/>
  <c r="F51" i="3" s="1"/>
  <c r="E45" i="3"/>
  <c r="X44" i="3"/>
  <c r="W44" i="3"/>
  <c r="V44" i="3"/>
  <c r="R44" i="3"/>
  <c r="Q44" i="3"/>
  <c r="P44" i="3"/>
  <c r="O44" i="3"/>
  <c r="M44" i="3"/>
  <c r="L44" i="3"/>
  <c r="K44" i="3"/>
  <c r="J44" i="3"/>
  <c r="H44" i="3"/>
  <c r="G44" i="3"/>
  <c r="F44" i="3"/>
  <c r="E44" i="3"/>
  <c r="A43" i="3"/>
  <c r="AC42" i="3"/>
  <c r="AB42" i="3"/>
  <c r="Y42" i="3"/>
  <c r="X42" i="3"/>
  <c r="W42" i="3"/>
  <c r="V42" i="3"/>
  <c r="S42" i="3"/>
  <c r="R42" i="3"/>
  <c r="Q42" i="3"/>
  <c r="P42" i="3"/>
  <c r="O42" i="3"/>
  <c r="M42" i="3"/>
  <c r="L42" i="3"/>
  <c r="K42" i="3"/>
  <c r="J42" i="3"/>
  <c r="H42" i="3"/>
  <c r="G42" i="3"/>
  <c r="F42" i="3"/>
  <c r="E42" i="3"/>
  <c r="AA38" i="3"/>
  <c r="Z38" i="3"/>
  <c r="AD38" i="3" s="1"/>
  <c r="N38" i="3"/>
  <c r="T38" i="3" s="1"/>
  <c r="I38" i="3"/>
  <c r="U38" i="3" s="1"/>
  <c r="AA37" i="3"/>
  <c r="Z37" i="3"/>
  <c r="AD37" i="3" s="1"/>
  <c r="N37" i="3"/>
  <c r="T37" i="3" s="1"/>
  <c r="I37" i="3"/>
  <c r="U37" i="3" s="1"/>
  <c r="AA36" i="3"/>
  <c r="AA42" i="3" s="1"/>
  <c r="Z36" i="3"/>
  <c r="Z42" i="3" s="1"/>
  <c r="N36" i="3"/>
  <c r="N42" i="3" s="1"/>
  <c r="I36" i="3"/>
  <c r="I42" i="3" s="1"/>
  <c r="AC35" i="3"/>
  <c r="AC44" i="3" s="1"/>
  <c r="AB35" i="3"/>
  <c r="AB44" i="3" s="1"/>
  <c r="AA35" i="3"/>
  <c r="Z35" i="3"/>
  <c r="AD35" i="3" s="1"/>
  <c r="N35" i="3"/>
  <c r="T35" i="3" s="1"/>
  <c r="I35" i="3"/>
  <c r="A34" i="3"/>
  <c r="AC33" i="3"/>
  <c r="AB33" i="3"/>
  <c r="X33" i="3"/>
  <c r="W33" i="3"/>
  <c r="V33" i="3"/>
  <c r="R33" i="3"/>
  <c r="Q33" i="3"/>
  <c r="P33" i="3"/>
  <c r="O33" i="3"/>
  <c r="M33" i="3"/>
  <c r="L33" i="3"/>
  <c r="K33" i="3"/>
  <c r="J33" i="3"/>
  <c r="H33" i="3"/>
  <c r="G33" i="3"/>
  <c r="F33" i="3"/>
  <c r="E33" i="3"/>
  <c r="AA29" i="3"/>
  <c r="Z29" i="3"/>
  <c r="Y29" i="3"/>
  <c r="N29" i="3"/>
  <c r="T29" i="3" s="1"/>
  <c r="I29" i="3"/>
  <c r="U29" i="3" s="1"/>
  <c r="AA28" i="3"/>
  <c r="Z28" i="3"/>
  <c r="AD28" i="3" s="1"/>
  <c r="Y28" i="3"/>
  <c r="S28" i="3"/>
  <c r="N28" i="3"/>
  <c r="I28" i="3"/>
  <c r="AA27" i="3"/>
  <c r="Z27" i="3"/>
  <c r="Z33" i="3" s="1"/>
  <c r="Y27" i="3"/>
  <c r="S27" i="3"/>
  <c r="S33" i="3" s="1"/>
  <c r="N27" i="3"/>
  <c r="N33" i="3" s="1"/>
  <c r="I27" i="3"/>
  <c r="I33" i="3" s="1"/>
  <c r="AA26" i="3"/>
  <c r="Z26" i="3"/>
  <c r="AD26" i="3" s="1"/>
  <c r="Y26" i="3"/>
  <c r="N26" i="3"/>
  <c r="I26" i="3"/>
  <c r="U26" i="3" s="1"/>
  <c r="A25" i="3"/>
  <c r="AC24" i="3"/>
  <c r="AB24" i="3"/>
  <c r="X24" i="3"/>
  <c r="W24" i="3"/>
  <c r="V24" i="3"/>
  <c r="R24" i="3"/>
  <c r="Q24" i="3"/>
  <c r="P24" i="3"/>
  <c r="O24" i="3"/>
  <c r="M24" i="3"/>
  <c r="L24" i="3"/>
  <c r="K24" i="3"/>
  <c r="J24" i="3"/>
  <c r="H24" i="3"/>
  <c r="G24" i="3"/>
  <c r="F24" i="3"/>
  <c r="E24" i="3"/>
  <c r="AA20" i="3"/>
  <c r="AA47" i="3" s="1"/>
  <c r="Z20" i="3"/>
  <c r="Y20" i="3"/>
  <c r="Y47" i="3" s="1"/>
  <c r="S20" i="3"/>
  <c r="S47" i="3" s="1"/>
  <c r="N20" i="3"/>
  <c r="N47" i="3" s="1"/>
  <c r="I20" i="3"/>
  <c r="AA19" i="3"/>
  <c r="AA46" i="3" s="1"/>
  <c r="Z19" i="3"/>
  <c r="Y19" i="3"/>
  <c r="Y46" i="3" s="1"/>
  <c r="S19" i="3"/>
  <c r="N19" i="3"/>
  <c r="N46" i="3" s="1"/>
  <c r="I19" i="3"/>
  <c r="AA18" i="3"/>
  <c r="AA45" i="3" s="1"/>
  <c r="AA51" i="3" s="1"/>
  <c r="Z18" i="3"/>
  <c r="Y18" i="3"/>
  <c r="Y45" i="3" s="1"/>
  <c r="Y51" i="3" s="1"/>
  <c r="S18" i="3"/>
  <c r="N18" i="3"/>
  <c r="N45" i="3" s="1"/>
  <c r="N51" i="3" s="1"/>
  <c r="I18" i="3"/>
  <c r="AA17" i="3"/>
  <c r="AA44" i="3" s="1"/>
  <c r="Z17" i="3"/>
  <c r="Y17" i="3"/>
  <c r="Y44" i="3" s="1"/>
  <c r="S17" i="3"/>
  <c r="S44" i="3" s="1"/>
  <c r="N17" i="3"/>
  <c r="N44" i="3" s="1"/>
  <c r="I17" i="3"/>
  <c r="I44" i="3" s="1"/>
  <c r="A16" i="3"/>
  <c r="A4" i="3"/>
  <c r="F66" i="2"/>
  <c r="V57" i="2"/>
  <c r="AB55" i="2"/>
  <c r="AB47" i="2"/>
  <c r="X47" i="2"/>
  <c r="W47" i="2"/>
  <c r="V47" i="2"/>
  <c r="R47" i="2"/>
  <c r="Q47" i="2"/>
  <c r="P47" i="2"/>
  <c r="O47" i="2"/>
  <c r="M47" i="2"/>
  <c r="L47" i="2"/>
  <c r="K47" i="2"/>
  <c r="J47" i="2"/>
  <c r="H47" i="2"/>
  <c r="G47" i="2"/>
  <c r="F47" i="2"/>
  <c r="E47" i="2"/>
  <c r="AB46" i="2"/>
  <c r="X46" i="2"/>
  <c r="W46" i="2"/>
  <c r="V46" i="2"/>
  <c r="R46" i="2"/>
  <c r="Q46" i="2"/>
  <c r="P46" i="2"/>
  <c r="O46" i="2"/>
  <c r="M46" i="2"/>
  <c r="L46" i="2"/>
  <c r="K46" i="2"/>
  <c r="J46" i="2"/>
  <c r="H46" i="2"/>
  <c r="G46" i="2"/>
  <c r="F46" i="2"/>
  <c r="E46" i="2"/>
  <c r="AB45" i="2"/>
  <c r="AB51" i="2" s="1"/>
  <c r="X45" i="2"/>
  <c r="X51" i="2" s="1"/>
  <c r="W45" i="2"/>
  <c r="W51" i="2" s="1"/>
  <c r="V45" i="2"/>
  <c r="V51" i="2" s="1"/>
  <c r="R45" i="2"/>
  <c r="R51" i="2" s="1"/>
  <c r="Q45" i="2"/>
  <c r="Q51" i="2" s="1"/>
  <c r="P45" i="2"/>
  <c r="P51" i="2" s="1"/>
  <c r="O45" i="2"/>
  <c r="O51" i="2" s="1"/>
  <c r="M45" i="2"/>
  <c r="M51" i="2" s="1"/>
  <c r="L45" i="2"/>
  <c r="L51" i="2" s="1"/>
  <c r="K45" i="2"/>
  <c r="K51" i="2" s="1"/>
  <c r="J45" i="2"/>
  <c r="J51" i="2" s="1"/>
  <c r="H45" i="2"/>
  <c r="H51" i="2" s="1"/>
  <c r="G45" i="2"/>
  <c r="G51" i="2" s="1"/>
  <c r="F45" i="2"/>
  <c r="E45" i="2"/>
  <c r="E51" i="2" s="1"/>
  <c r="AB44" i="2"/>
  <c r="X44" i="2"/>
  <c r="W44" i="2"/>
  <c r="V44" i="2"/>
  <c r="R44" i="2"/>
  <c r="Q44" i="2"/>
  <c r="P44" i="2"/>
  <c r="O44" i="2"/>
  <c r="M44" i="2"/>
  <c r="L44" i="2"/>
  <c r="K44" i="2"/>
  <c r="J44" i="2"/>
  <c r="H44" i="2"/>
  <c r="G44" i="2"/>
  <c r="F44" i="2"/>
  <c r="E44" i="2"/>
  <c r="A43" i="2"/>
  <c r="AB42" i="2"/>
  <c r="X42" i="2"/>
  <c r="W42" i="2"/>
  <c r="V42" i="2"/>
  <c r="R42" i="2"/>
  <c r="Q42" i="2"/>
  <c r="P42" i="2"/>
  <c r="O42" i="2"/>
  <c r="M42" i="2"/>
  <c r="L42" i="2"/>
  <c r="K42" i="2"/>
  <c r="J42" i="2"/>
  <c r="H42" i="2"/>
  <c r="G42" i="2"/>
  <c r="F42" i="2"/>
  <c r="E42" i="2"/>
  <c r="AA38" i="2"/>
  <c r="Z38" i="2"/>
  <c r="Y38" i="2"/>
  <c r="AC38" i="2" s="1"/>
  <c r="S38" i="2"/>
  <c r="N38" i="2"/>
  <c r="T38" i="2" s="1"/>
  <c r="I38" i="2"/>
  <c r="AC37" i="2"/>
  <c r="AC37" i="1" s="1"/>
  <c r="AA37" i="2"/>
  <c r="Z37" i="2"/>
  <c r="Y37" i="2"/>
  <c r="S37" i="2"/>
  <c r="N37" i="2"/>
  <c r="I37" i="2"/>
  <c r="AA36" i="2"/>
  <c r="Z36" i="2"/>
  <c r="Y36" i="2"/>
  <c r="S36" i="2"/>
  <c r="S42" i="2" s="1"/>
  <c r="N36" i="2"/>
  <c r="I36" i="2"/>
  <c r="AA35" i="2"/>
  <c r="Z35" i="2"/>
  <c r="Y35" i="2"/>
  <c r="AC35" i="2" s="1"/>
  <c r="AC35" i="1" s="1"/>
  <c r="S35" i="2"/>
  <c r="N35" i="2"/>
  <c r="T35" i="2" s="1"/>
  <c r="I35" i="2"/>
  <c r="A34" i="2"/>
  <c r="AB33" i="2"/>
  <c r="Z33" i="2"/>
  <c r="X33" i="2"/>
  <c r="W33" i="2"/>
  <c r="V33" i="2"/>
  <c r="R33" i="2"/>
  <c r="Q33" i="2"/>
  <c r="P33" i="2"/>
  <c r="O33" i="2"/>
  <c r="M33" i="2"/>
  <c r="L33" i="2"/>
  <c r="K33" i="2"/>
  <c r="J33" i="2"/>
  <c r="H33" i="2"/>
  <c r="G33" i="2"/>
  <c r="F33" i="2"/>
  <c r="E33" i="2"/>
  <c r="AA29" i="2"/>
  <c r="Z29" i="2"/>
  <c r="Y29" i="2"/>
  <c r="AC29" i="2" s="1"/>
  <c r="S29" i="2"/>
  <c r="N29" i="2"/>
  <c r="T29" i="2" s="1"/>
  <c r="I29" i="2"/>
  <c r="AA28" i="2"/>
  <c r="Z28" i="2"/>
  <c r="Y28" i="2"/>
  <c r="AC28" i="2" s="1"/>
  <c r="S28" i="2"/>
  <c r="N28" i="2"/>
  <c r="T28" i="2" s="1"/>
  <c r="I28" i="2"/>
  <c r="AA27" i="2"/>
  <c r="AA33" i="2" s="1"/>
  <c r="Z27" i="2"/>
  <c r="Y27" i="2"/>
  <c r="Y33" i="2" s="1"/>
  <c r="S27" i="2"/>
  <c r="S33" i="2" s="1"/>
  <c r="N27" i="2"/>
  <c r="N33" i="2" s="1"/>
  <c r="I27" i="2"/>
  <c r="I33" i="2" s="1"/>
  <c r="AA26" i="2"/>
  <c r="Z26" i="2"/>
  <c r="Y26" i="2"/>
  <c r="AC26" i="2" s="1"/>
  <c r="S26" i="2"/>
  <c r="N26" i="2"/>
  <c r="N44" i="2" s="1"/>
  <c r="I26" i="2"/>
  <c r="A25" i="2"/>
  <c r="AB24" i="2"/>
  <c r="X24" i="2"/>
  <c r="W24" i="2"/>
  <c r="V24" i="2"/>
  <c r="R24" i="2"/>
  <c r="Q24" i="2"/>
  <c r="P24" i="2"/>
  <c r="O24" i="2"/>
  <c r="M24" i="2"/>
  <c r="L24" i="2"/>
  <c r="K24" i="2"/>
  <c r="J24" i="2"/>
  <c r="H24" i="2"/>
  <c r="G24" i="2"/>
  <c r="F24" i="2"/>
  <c r="E24" i="2"/>
  <c r="AA20" i="2"/>
  <c r="Z20" i="2"/>
  <c r="Y20" i="2"/>
  <c r="AC20" i="2" s="1"/>
  <c r="S20" i="2"/>
  <c r="S47" i="2" s="1"/>
  <c r="N20" i="2"/>
  <c r="I20" i="2"/>
  <c r="AC19" i="2"/>
  <c r="AA19" i="2"/>
  <c r="Z19" i="2"/>
  <c r="Z46" i="2" s="1"/>
  <c r="Y19" i="2"/>
  <c r="S19" i="2"/>
  <c r="S46" i="2" s="1"/>
  <c r="N19" i="2"/>
  <c r="I19" i="2"/>
  <c r="AA18" i="2"/>
  <c r="AA24" i="2" s="1"/>
  <c r="Z18" i="2"/>
  <c r="Y18" i="2"/>
  <c r="Y24" i="2" s="1"/>
  <c r="S18" i="2"/>
  <c r="N18" i="2"/>
  <c r="I18" i="2"/>
  <c r="AC17" i="2"/>
  <c r="AA17" i="2"/>
  <c r="Z17" i="2"/>
  <c r="AD17" i="2" s="1"/>
  <c r="Y17" i="2"/>
  <c r="S17" i="2"/>
  <c r="S44" i="2" s="1"/>
  <c r="N17" i="2"/>
  <c r="I17" i="2"/>
  <c r="A16" i="2"/>
  <c r="F65" i="1"/>
  <c r="I64" i="1"/>
  <c r="F64" i="1"/>
  <c r="F58" i="1"/>
  <c r="I57" i="1"/>
  <c r="F57" i="1"/>
  <c r="V56" i="1"/>
  <c r="F56" i="1"/>
  <c r="Y55" i="1"/>
  <c r="V55" i="1"/>
  <c r="X47" i="1"/>
  <c r="W47" i="1"/>
  <c r="V47" i="1"/>
  <c r="R47" i="1"/>
  <c r="Q47" i="1"/>
  <c r="P47" i="1"/>
  <c r="O47" i="1"/>
  <c r="L47" i="1"/>
  <c r="X46" i="1"/>
  <c r="W46" i="1"/>
  <c r="V46" i="1"/>
  <c r="R46" i="1"/>
  <c r="Q46" i="1"/>
  <c r="P46" i="1"/>
  <c r="O46" i="1"/>
  <c r="L46" i="1"/>
  <c r="X45" i="1"/>
  <c r="X51" i="1" s="1"/>
  <c r="W45" i="1"/>
  <c r="W51" i="1" s="1"/>
  <c r="V45" i="1"/>
  <c r="V51" i="1" s="1"/>
  <c r="R45" i="1"/>
  <c r="R51" i="1" s="1"/>
  <c r="Q45" i="1"/>
  <c r="Q51" i="1" s="1"/>
  <c r="P45" i="1"/>
  <c r="P51" i="1" s="1"/>
  <c r="O45" i="1"/>
  <c r="O51" i="1" s="1"/>
  <c r="L45" i="1"/>
  <c r="L51" i="1" s="1"/>
  <c r="X44" i="1"/>
  <c r="W44" i="1"/>
  <c r="V44" i="1"/>
  <c r="R44" i="1"/>
  <c r="Q44" i="1"/>
  <c r="P44" i="1"/>
  <c r="O44" i="1"/>
  <c r="L44" i="1"/>
  <c r="AB42" i="1"/>
  <c r="X42" i="1"/>
  <c r="W42" i="1"/>
  <c r="V42" i="1"/>
  <c r="R42" i="1"/>
  <c r="Q42" i="1"/>
  <c r="P42" i="1"/>
  <c r="O42" i="1"/>
  <c r="L42" i="1"/>
  <c r="G42" i="1"/>
  <c r="AC38" i="1"/>
  <c r="Y38" i="1"/>
  <c r="S38" i="1"/>
  <c r="M38" i="1"/>
  <c r="K38" i="1"/>
  <c r="J38" i="1"/>
  <c r="H38" i="1"/>
  <c r="F38" i="1"/>
  <c r="E38" i="1"/>
  <c r="Y37" i="1"/>
  <c r="S37" i="1"/>
  <c r="M37" i="1"/>
  <c r="K37" i="1"/>
  <c r="J37" i="1"/>
  <c r="N37" i="1" s="1"/>
  <c r="T37" i="1" s="1"/>
  <c r="H37" i="1"/>
  <c r="F37" i="1"/>
  <c r="AA37" i="1" s="1"/>
  <c r="E37" i="1"/>
  <c r="Y36" i="1"/>
  <c r="Y42" i="1" s="1"/>
  <c r="S36" i="1"/>
  <c r="S42" i="1" s="1"/>
  <c r="M36" i="1"/>
  <c r="K36" i="1"/>
  <c r="K42" i="1" s="1"/>
  <c r="J36" i="1"/>
  <c r="H36" i="1"/>
  <c r="F36" i="1"/>
  <c r="E36" i="1"/>
  <c r="I36" i="1" s="1"/>
  <c r="Y35" i="1"/>
  <c r="S35" i="1"/>
  <c r="M35" i="1"/>
  <c r="K35" i="1"/>
  <c r="J35" i="1"/>
  <c r="N35" i="1" s="1"/>
  <c r="T35" i="1" s="1"/>
  <c r="H35" i="1"/>
  <c r="F35" i="1"/>
  <c r="AA35" i="1" s="1"/>
  <c r="E35" i="1"/>
  <c r="AB33" i="1"/>
  <c r="X33" i="1"/>
  <c r="W33" i="1"/>
  <c r="V33" i="1"/>
  <c r="R33" i="1"/>
  <c r="Q33" i="1"/>
  <c r="P33" i="1"/>
  <c r="O33" i="1"/>
  <c r="L33" i="1"/>
  <c r="K33" i="1"/>
  <c r="G33" i="1"/>
  <c r="Y29" i="1"/>
  <c r="S29" i="1"/>
  <c r="M29" i="1"/>
  <c r="K29" i="1"/>
  <c r="J29" i="1"/>
  <c r="N29" i="1" s="1"/>
  <c r="T29" i="1" s="1"/>
  <c r="H29" i="1"/>
  <c r="F29" i="1"/>
  <c r="AA29" i="1" s="1"/>
  <c r="E29" i="1"/>
  <c r="Y28" i="1"/>
  <c r="S28" i="1"/>
  <c r="M28" i="1"/>
  <c r="K28" i="1"/>
  <c r="J28" i="1"/>
  <c r="N28" i="1" s="1"/>
  <c r="T28" i="1" s="1"/>
  <c r="H28" i="1"/>
  <c r="F28" i="1"/>
  <c r="AA28" i="1" s="1"/>
  <c r="E28" i="1"/>
  <c r="Y27" i="1"/>
  <c r="Y33" i="1" s="1"/>
  <c r="S27" i="1"/>
  <c r="S33" i="1" s="1"/>
  <c r="M27" i="1"/>
  <c r="M33" i="1" s="1"/>
  <c r="K27" i="1"/>
  <c r="J27" i="1"/>
  <c r="J33" i="1" s="1"/>
  <c r="H27" i="1"/>
  <c r="H33" i="1" s="1"/>
  <c r="F27" i="1"/>
  <c r="F33" i="1" s="1"/>
  <c r="E27" i="1"/>
  <c r="Y26" i="1"/>
  <c r="S26" i="1"/>
  <c r="M26" i="1"/>
  <c r="K26" i="1"/>
  <c r="J26" i="1"/>
  <c r="N26" i="1" s="1"/>
  <c r="T26" i="1" s="1"/>
  <c r="H26" i="1"/>
  <c r="F26" i="1"/>
  <c r="AA26" i="1" s="1"/>
  <c r="E26" i="1"/>
  <c r="X24" i="1"/>
  <c r="W24" i="1"/>
  <c r="V24" i="1"/>
  <c r="R24" i="1"/>
  <c r="Q24" i="1"/>
  <c r="P24" i="1"/>
  <c r="O24" i="1"/>
  <c r="L24" i="1"/>
  <c r="Y20" i="1"/>
  <c r="Y47" i="1" s="1"/>
  <c r="S20" i="1"/>
  <c r="M20" i="1"/>
  <c r="M47" i="1" s="1"/>
  <c r="K20" i="1"/>
  <c r="J20" i="1"/>
  <c r="J47" i="1" s="1"/>
  <c r="H20" i="1"/>
  <c r="G20" i="1"/>
  <c r="AB20" i="1" s="1"/>
  <c r="AB47" i="1" s="1"/>
  <c r="F20" i="1"/>
  <c r="E20" i="1"/>
  <c r="Z20" i="1" s="1"/>
  <c r="Y19" i="1"/>
  <c r="S19" i="1"/>
  <c r="S46" i="1" s="1"/>
  <c r="M19" i="1"/>
  <c r="K19" i="1"/>
  <c r="N19" i="1" s="1"/>
  <c r="J19" i="1"/>
  <c r="H19" i="1"/>
  <c r="G19" i="1"/>
  <c r="AB19" i="1" s="1"/>
  <c r="AB46" i="1" s="1"/>
  <c r="F19" i="1"/>
  <c r="F46" i="1" s="1"/>
  <c r="E19" i="1"/>
  <c r="Z19" i="1" s="1"/>
  <c r="Y18" i="1"/>
  <c r="S18" i="1"/>
  <c r="M18" i="1"/>
  <c r="M45" i="1" s="1"/>
  <c r="K18" i="1"/>
  <c r="J18" i="1"/>
  <c r="J45" i="1" s="1"/>
  <c r="H18" i="1"/>
  <c r="G18" i="1"/>
  <c r="AB18" i="1" s="1"/>
  <c r="F18" i="1"/>
  <c r="E18" i="1"/>
  <c r="Z18" i="1" s="1"/>
  <c r="Y17" i="1"/>
  <c r="S17" i="1"/>
  <c r="S44" i="1" s="1"/>
  <c r="M17" i="1"/>
  <c r="K17" i="1"/>
  <c r="N17" i="1" s="1"/>
  <c r="J17" i="1"/>
  <c r="H17" i="1"/>
  <c r="G17" i="1"/>
  <c r="AB17" i="1" s="1"/>
  <c r="AB44" i="1" s="1"/>
  <c r="F17" i="1"/>
  <c r="F44" i="1" s="1"/>
  <c r="E17" i="1"/>
  <c r="Z17" i="1" s="1"/>
  <c r="S33" i="5" l="1"/>
  <c r="Z47" i="6"/>
  <c r="S42" i="6"/>
  <c r="AC18" i="1"/>
  <c r="M24" i="1"/>
  <c r="Z44" i="5"/>
  <c r="I33" i="5"/>
  <c r="Z46" i="5"/>
  <c r="Z51" i="5" s="1"/>
  <c r="U37" i="5"/>
  <c r="Z46" i="6"/>
  <c r="J44" i="1"/>
  <c r="M44" i="1"/>
  <c r="Y44" i="1"/>
  <c r="F45" i="1"/>
  <c r="F51" i="1" s="1"/>
  <c r="K45" i="1"/>
  <c r="S45" i="1"/>
  <c r="J46" i="1"/>
  <c r="M46" i="1"/>
  <c r="Y46" i="1"/>
  <c r="F47" i="1"/>
  <c r="K47" i="1"/>
  <c r="S47" i="1"/>
  <c r="S24" i="1"/>
  <c r="I26" i="1"/>
  <c r="U26" i="1" s="1"/>
  <c r="AC26" i="1"/>
  <c r="I27" i="1"/>
  <c r="I33" i="1" s="1"/>
  <c r="I28" i="1"/>
  <c r="U28" i="1" s="1"/>
  <c r="AC28" i="1"/>
  <c r="I29" i="1"/>
  <c r="U29" i="1" s="1"/>
  <c r="AC29" i="1"/>
  <c r="J42" i="1"/>
  <c r="M42" i="1"/>
  <c r="AA38" i="1"/>
  <c r="N38" i="1"/>
  <c r="T38" i="1" s="1"/>
  <c r="V57" i="1"/>
  <c r="M57" i="1"/>
  <c r="F63" i="1"/>
  <c r="F66" i="1" s="1"/>
  <c r="T17" i="2"/>
  <c r="Y44" i="2"/>
  <c r="S45" i="2"/>
  <c r="S51" i="2" s="1"/>
  <c r="AC18" i="2"/>
  <c r="U28" i="2"/>
  <c r="U29" i="2"/>
  <c r="U35" i="2"/>
  <c r="N42" i="2"/>
  <c r="Y42" i="2"/>
  <c r="AC36" i="2"/>
  <c r="AC36" i="1" s="1"/>
  <c r="U29" i="4"/>
  <c r="I42" i="4"/>
  <c r="Y57" i="4"/>
  <c r="AB56" i="4"/>
  <c r="AB57" i="4" s="1"/>
  <c r="Z42" i="2"/>
  <c r="T37" i="2"/>
  <c r="U37" i="2" s="1"/>
  <c r="Z44" i="3"/>
  <c r="S45" i="3"/>
  <c r="S51" i="3" s="1"/>
  <c r="Z45" i="3"/>
  <c r="I46" i="3"/>
  <c r="S46" i="3"/>
  <c r="Z46" i="3"/>
  <c r="Z47" i="3"/>
  <c r="Y33" i="3"/>
  <c r="AA33" i="3"/>
  <c r="T28" i="3"/>
  <c r="U28" i="3" s="1"/>
  <c r="AD29" i="3"/>
  <c r="U35" i="3"/>
  <c r="E51" i="3"/>
  <c r="G51" i="3"/>
  <c r="J51" i="3"/>
  <c r="L51" i="3"/>
  <c r="O51" i="3"/>
  <c r="Q51" i="3"/>
  <c r="V51" i="3"/>
  <c r="X51" i="3"/>
  <c r="AC51" i="3"/>
  <c r="T17" i="4"/>
  <c r="T19" i="4"/>
  <c r="T26" i="4"/>
  <c r="U26" i="4" s="1"/>
  <c r="T27" i="4"/>
  <c r="T28" i="4"/>
  <c r="U28" i="4" s="1"/>
  <c r="T29" i="4"/>
  <c r="T35" i="4"/>
  <c r="U35" i="4" s="1"/>
  <c r="T37" i="4"/>
  <c r="T38" i="4"/>
  <c r="U38" i="4" s="1"/>
  <c r="E51" i="4"/>
  <c r="G51" i="4"/>
  <c r="J51" i="4"/>
  <c r="L51" i="4"/>
  <c r="O51" i="4"/>
  <c r="Q51" i="4"/>
  <c r="V51" i="4"/>
  <c r="X51" i="4"/>
  <c r="AC51" i="4"/>
  <c r="M63" i="4"/>
  <c r="F66" i="4"/>
  <c r="T18" i="5"/>
  <c r="U18" i="5" s="1"/>
  <c r="T20" i="5"/>
  <c r="U20" i="5" s="1"/>
  <c r="AA47" i="5"/>
  <c r="AA51" i="5" s="1"/>
  <c r="T26" i="5"/>
  <c r="U26" i="5" s="1"/>
  <c r="N45" i="5"/>
  <c r="T28" i="5"/>
  <c r="N47" i="5"/>
  <c r="T35" i="5"/>
  <c r="U35" i="5" s="1"/>
  <c r="T37" i="5"/>
  <c r="Y42" i="5"/>
  <c r="AA42" i="5"/>
  <c r="T38" i="5"/>
  <c r="U38" i="5" s="1"/>
  <c r="F51" i="5"/>
  <c r="H51" i="5"/>
  <c r="K51" i="5"/>
  <c r="P51" i="5"/>
  <c r="R51" i="5"/>
  <c r="W51" i="5"/>
  <c r="AB51" i="5"/>
  <c r="T17" i="6"/>
  <c r="T20" i="6"/>
  <c r="N44" i="6"/>
  <c r="T27" i="6"/>
  <c r="U27" i="6" s="1"/>
  <c r="N33" i="6"/>
  <c r="T37" i="6"/>
  <c r="U37" i="6" s="1"/>
  <c r="N47" i="6"/>
  <c r="F51" i="6"/>
  <c r="K51" i="6"/>
  <c r="M51" i="6"/>
  <c r="P51" i="6"/>
  <c r="R51" i="6"/>
  <c r="W51" i="6"/>
  <c r="AB51" i="6"/>
  <c r="I46" i="2"/>
  <c r="H45" i="1"/>
  <c r="H47" i="1"/>
  <c r="AA44" i="2"/>
  <c r="I45" i="2"/>
  <c r="Z45" i="2"/>
  <c r="AD35" i="2"/>
  <c r="I56" i="2" s="1"/>
  <c r="M56" i="2" s="1"/>
  <c r="M64" i="1"/>
  <c r="AC42" i="2"/>
  <c r="I38" i="1"/>
  <c r="AD38" i="2"/>
  <c r="I58" i="2" s="1"/>
  <c r="I63" i="2" s="1"/>
  <c r="I42" i="2"/>
  <c r="F51" i="2"/>
  <c r="I47" i="2"/>
  <c r="Z47" i="2"/>
  <c r="AA42" i="2"/>
  <c r="H46" i="1"/>
  <c r="H42" i="1"/>
  <c r="AC42" i="1"/>
  <c r="F42" i="1"/>
  <c r="I37" i="1"/>
  <c r="U37" i="1" s="1"/>
  <c r="AD37" i="2"/>
  <c r="I35" i="1"/>
  <c r="U35" i="1" s="1"/>
  <c r="H44" i="1"/>
  <c r="AC44" i="2"/>
  <c r="I44" i="2"/>
  <c r="N44" i="1"/>
  <c r="T17" i="1"/>
  <c r="T44" i="1" s="1"/>
  <c r="Z24" i="1"/>
  <c r="AB45" i="1"/>
  <c r="AB51" i="1" s="1"/>
  <c r="AB24" i="1"/>
  <c r="J51" i="1"/>
  <c r="M51" i="1"/>
  <c r="N46" i="1"/>
  <c r="T19" i="1"/>
  <c r="T46" i="1" s="1"/>
  <c r="AD26" i="2"/>
  <c r="AD28" i="2"/>
  <c r="AD29" i="2"/>
  <c r="U38" i="2"/>
  <c r="AA17" i="1"/>
  <c r="AA44" i="1" s="1"/>
  <c r="AC17" i="1"/>
  <c r="AC44" i="1" s="1"/>
  <c r="I18" i="1"/>
  <c r="N18" i="1"/>
  <c r="AA18" i="1"/>
  <c r="AA19" i="1"/>
  <c r="AA46" i="1" s="1"/>
  <c r="AC19" i="1"/>
  <c r="N20" i="1"/>
  <c r="AA20" i="1"/>
  <c r="AA47" i="1" s="1"/>
  <c r="AC20" i="1"/>
  <c r="AC47" i="1" s="1"/>
  <c r="E24" i="1"/>
  <c r="G24" i="1"/>
  <c r="K24" i="1"/>
  <c r="Y24" i="1"/>
  <c r="Z26" i="1"/>
  <c r="AD26" i="1" s="1"/>
  <c r="Z27" i="1"/>
  <c r="AC27" i="1"/>
  <c r="Z28" i="1"/>
  <c r="AD28" i="1" s="1"/>
  <c r="Z29" i="1"/>
  <c r="E33" i="1"/>
  <c r="Z35" i="1"/>
  <c r="AD35" i="1" s="1"/>
  <c r="Z36" i="1"/>
  <c r="Z37" i="1"/>
  <c r="AD37" i="1" s="1"/>
  <c r="Z38" i="1"/>
  <c r="AD38" i="1" s="1"/>
  <c r="E42" i="1"/>
  <c r="E44" i="1"/>
  <c r="G44" i="1"/>
  <c r="K44" i="1"/>
  <c r="E45" i="1"/>
  <c r="G45" i="1"/>
  <c r="Y45" i="1"/>
  <c r="Y51" i="1" s="1"/>
  <c r="E46" i="1"/>
  <c r="G46" i="1"/>
  <c r="K46" i="1"/>
  <c r="K51" i="1" s="1"/>
  <c r="E47" i="1"/>
  <c r="G47" i="1"/>
  <c r="AB55" i="1"/>
  <c r="U17" i="2"/>
  <c r="AC46" i="2"/>
  <c r="AC47" i="2"/>
  <c r="I24" i="2"/>
  <c r="S24" i="2"/>
  <c r="AC24" i="2"/>
  <c r="T26" i="2"/>
  <c r="T44" i="2" s="1"/>
  <c r="T27" i="2"/>
  <c r="T33" i="2" s="1"/>
  <c r="Z44" i="2"/>
  <c r="I17" i="1"/>
  <c r="I19" i="1"/>
  <c r="I20" i="1"/>
  <c r="F24" i="1"/>
  <c r="H24" i="1"/>
  <c r="J24" i="1"/>
  <c r="N27" i="1"/>
  <c r="AA27" i="1"/>
  <c r="AA33" i="1" s="1"/>
  <c r="N36" i="1"/>
  <c r="AA36" i="1"/>
  <c r="AA42" i="1" s="1"/>
  <c r="N45" i="2"/>
  <c r="T18" i="2"/>
  <c r="Y45" i="2"/>
  <c r="AA45" i="2"/>
  <c r="AD18" i="2"/>
  <c r="N46" i="2"/>
  <c r="T19" i="2"/>
  <c r="Y46" i="2"/>
  <c r="AA46" i="2"/>
  <c r="AD19" i="2"/>
  <c r="N47" i="2"/>
  <c r="T20" i="2"/>
  <c r="T47" i="2" s="1"/>
  <c r="Y47" i="2"/>
  <c r="AA47" i="2"/>
  <c r="AD20" i="2"/>
  <c r="N24" i="2"/>
  <c r="Z24" i="2"/>
  <c r="U27" i="2"/>
  <c r="U33" i="2" s="1"/>
  <c r="AC27" i="2"/>
  <c r="AC33" i="2" s="1"/>
  <c r="T36" i="2"/>
  <c r="T42" i="2" s="1"/>
  <c r="AD36" i="2"/>
  <c r="AD17" i="3"/>
  <c r="AD44" i="3" s="1"/>
  <c r="T18" i="3"/>
  <c r="AD19" i="3"/>
  <c r="AD46" i="3" s="1"/>
  <c r="T20" i="3"/>
  <c r="T47" i="3" s="1"/>
  <c r="I24" i="3"/>
  <c r="S24" i="3"/>
  <c r="Y24" i="3"/>
  <c r="AA24" i="3"/>
  <c r="AD27" i="3"/>
  <c r="AD33" i="3" s="1"/>
  <c r="T36" i="3"/>
  <c r="T42" i="3" s="1"/>
  <c r="AD36" i="3"/>
  <c r="AD42" i="3" s="1"/>
  <c r="I45" i="3"/>
  <c r="I47" i="3"/>
  <c r="I66" i="3"/>
  <c r="M66" i="3" s="1"/>
  <c r="U17" i="4"/>
  <c r="AD17" i="4"/>
  <c r="AD44" i="4" s="1"/>
  <c r="T18" i="4"/>
  <c r="U18" i="4" s="1"/>
  <c r="U19" i="4"/>
  <c r="AD19" i="4"/>
  <c r="AD46" i="4" s="1"/>
  <c r="T20" i="4"/>
  <c r="I24" i="4"/>
  <c r="S24" i="4"/>
  <c r="Y24" i="4"/>
  <c r="AA24" i="4"/>
  <c r="U27" i="4"/>
  <c r="AD27" i="4"/>
  <c r="AD33" i="4" s="1"/>
  <c r="N33" i="4"/>
  <c r="T36" i="4"/>
  <c r="U37" i="4"/>
  <c r="N44" i="4"/>
  <c r="N45" i="4"/>
  <c r="Z45" i="4"/>
  <c r="N46" i="4"/>
  <c r="Z47" i="4"/>
  <c r="T17" i="3"/>
  <c r="T44" i="3" s="1"/>
  <c r="AD18" i="3"/>
  <c r="T19" i="3"/>
  <c r="T46" i="3" s="1"/>
  <c r="AD20" i="3"/>
  <c r="AD47" i="3" s="1"/>
  <c r="N24" i="3"/>
  <c r="Z24" i="3"/>
  <c r="T27" i="3"/>
  <c r="T33" i="3" s="1"/>
  <c r="U36" i="3"/>
  <c r="U42" i="3" s="1"/>
  <c r="AB56" i="3"/>
  <c r="AB57" i="3" s="1"/>
  <c r="AD18" i="4"/>
  <c r="U20" i="4"/>
  <c r="AD36" i="4"/>
  <c r="AD42" i="4" s="1"/>
  <c r="N66" i="4"/>
  <c r="N51" i="5"/>
  <c r="I24" i="5"/>
  <c r="S24" i="5"/>
  <c r="Y24" i="5"/>
  <c r="AA24" i="5"/>
  <c r="AD27" i="5"/>
  <c r="N33" i="5"/>
  <c r="T36" i="5"/>
  <c r="Z42" i="5"/>
  <c r="I45" i="5"/>
  <c r="I47" i="5"/>
  <c r="I44" i="6"/>
  <c r="S44" i="6"/>
  <c r="Y44" i="6"/>
  <c r="AA44" i="6"/>
  <c r="I51" i="6"/>
  <c r="S51" i="6"/>
  <c r="Y45" i="6"/>
  <c r="Y51" i="6" s="1"/>
  <c r="AA45" i="6"/>
  <c r="AA51" i="6" s="1"/>
  <c r="T19" i="6"/>
  <c r="U19" i="6"/>
  <c r="AD20" i="6"/>
  <c r="I24" i="6"/>
  <c r="Y24" i="6"/>
  <c r="T26" i="6"/>
  <c r="T44" i="6" s="1"/>
  <c r="AD26" i="6"/>
  <c r="I33" i="6"/>
  <c r="S33" i="6"/>
  <c r="T29" i="6"/>
  <c r="U29" i="6" s="1"/>
  <c r="AD29" i="6"/>
  <c r="AD33" i="6" s="1"/>
  <c r="Z33" i="6"/>
  <c r="T35" i="6"/>
  <c r="U35" i="6" s="1"/>
  <c r="N42" i="6"/>
  <c r="T36" i="6"/>
  <c r="Z42" i="6"/>
  <c r="Z45" i="6"/>
  <c r="N46" i="6"/>
  <c r="M63" i="6"/>
  <c r="T17" i="5"/>
  <c r="T44" i="5" s="1"/>
  <c r="AD18" i="5"/>
  <c r="T19" i="5"/>
  <c r="T46" i="5" s="1"/>
  <c r="AD20" i="5"/>
  <c r="AD47" i="5" s="1"/>
  <c r="N24" i="5"/>
  <c r="Z24" i="5"/>
  <c r="AD26" i="5"/>
  <c r="AD44" i="5" s="1"/>
  <c r="T27" i="5"/>
  <c r="U28" i="5"/>
  <c r="AD28" i="5"/>
  <c r="AD46" i="5" s="1"/>
  <c r="T29" i="5"/>
  <c r="U29" i="5" s="1"/>
  <c r="U36" i="5"/>
  <c r="U17" i="6"/>
  <c r="AD17" i="6"/>
  <c r="AD44" i="6" s="1"/>
  <c r="T18" i="6"/>
  <c r="S24" i="6"/>
  <c r="AA24" i="6"/>
  <c r="T28" i="6"/>
  <c r="U28" i="6" s="1"/>
  <c r="U33" i="6" s="1"/>
  <c r="U36" i="6"/>
  <c r="AD37" i="6"/>
  <c r="AD46" i="6" s="1"/>
  <c r="T38" i="6"/>
  <c r="U38" i="6" s="1"/>
  <c r="N45" i="6"/>
  <c r="N51" i="6" s="1"/>
  <c r="M63" i="5"/>
  <c r="M66" i="5" s="1"/>
  <c r="U18" i="6"/>
  <c r="AD18" i="6"/>
  <c r="U20" i="6"/>
  <c r="AD36" i="6"/>
  <c r="U47" i="5" l="1"/>
  <c r="U33" i="4"/>
  <c r="U44" i="4"/>
  <c r="M63" i="2"/>
  <c r="T44" i="4"/>
  <c r="S51" i="1"/>
  <c r="U26" i="6"/>
  <c r="U44" i="6" s="1"/>
  <c r="U42" i="5"/>
  <c r="Z51" i="6"/>
  <c r="I51" i="5"/>
  <c r="T42" i="5"/>
  <c r="U47" i="4"/>
  <c r="T42" i="4"/>
  <c r="T47" i="4"/>
  <c r="I65" i="2"/>
  <c r="T46" i="2"/>
  <c r="AD29" i="1"/>
  <c r="AC33" i="1"/>
  <c r="AC46" i="1"/>
  <c r="U38" i="1"/>
  <c r="Z51" i="2"/>
  <c r="T33" i="4"/>
  <c r="T46" i="4"/>
  <c r="Z51" i="3"/>
  <c r="H51" i="1"/>
  <c r="AD46" i="2"/>
  <c r="AD42" i="2"/>
  <c r="AD47" i="2"/>
  <c r="I51" i="2"/>
  <c r="I42" i="1"/>
  <c r="I65" i="6"/>
  <c r="AD42" i="6"/>
  <c r="U42" i="6"/>
  <c r="T33" i="5"/>
  <c r="AD45" i="5"/>
  <c r="AD51" i="5" s="1"/>
  <c r="AD24" i="5"/>
  <c r="T42" i="6"/>
  <c r="T33" i="6"/>
  <c r="AD47" i="6"/>
  <c r="T46" i="6"/>
  <c r="AD33" i="5"/>
  <c r="U17" i="5"/>
  <c r="U44" i="5" s="1"/>
  <c r="T47" i="6"/>
  <c r="T24" i="5"/>
  <c r="U24" i="4"/>
  <c r="AD45" i="3"/>
  <c r="AD51" i="3" s="1"/>
  <c r="AD24" i="3"/>
  <c r="U27" i="5"/>
  <c r="Z51" i="4"/>
  <c r="U46" i="4"/>
  <c r="I51" i="3"/>
  <c r="U27" i="3"/>
  <c r="U33" i="3" s="1"/>
  <c r="T45" i="3"/>
  <c r="T51" i="3" s="1"/>
  <c r="T24" i="3"/>
  <c r="U17" i="3"/>
  <c r="U44" i="3" s="1"/>
  <c r="U18" i="3"/>
  <c r="AA51" i="2"/>
  <c r="T45" i="2"/>
  <c r="T51" i="2" s="1"/>
  <c r="T24" i="2"/>
  <c r="U19" i="1"/>
  <c r="U46" i="1" s="1"/>
  <c r="I46" i="1"/>
  <c r="U36" i="4"/>
  <c r="U42" i="4" s="1"/>
  <c r="AD27" i="2"/>
  <c r="AC45" i="2"/>
  <c r="AC51" i="2" s="1"/>
  <c r="E51" i="1"/>
  <c r="AA45" i="1"/>
  <c r="AA51" i="1" s="1"/>
  <c r="AA24" i="1"/>
  <c r="I45" i="1"/>
  <c r="I24" i="1"/>
  <c r="M58" i="2"/>
  <c r="I58" i="1"/>
  <c r="I56" i="1"/>
  <c r="M56" i="1" s="1"/>
  <c r="Z47" i="1"/>
  <c r="AC45" i="1"/>
  <c r="AC51" i="1" s="1"/>
  <c r="U26" i="2"/>
  <c r="U44" i="2" s="1"/>
  <c r="Z46" i="1"/>
  <c r="AD17" i="1"/>
  <c r="AD44" i="1" s="1"/>
  <c r="AD24" i="6"/>
  <c r="AD45" i="6"/>
  <c r="AD51" i="6" s="1"/>
  <c r="U47" i="6"/>
  <c r="U45" i="6"/>
  <c r="U24" i="6"/>
  <c r="T24" i="6"/>
  <c r="T45" i="6"/>
  <c r="T51" i="6" s="1"/>
  <c r="U46" i="6"/>
  <c r="U19" i="5"/>
  <c r="T47" i="5"/>
  <c r="T45" i="5"/>
  <c r="AD24" i="4"/>
  <c r="AD45" i="4"/>
  <c r="AD51" i="4" s="1"/>
  <c r="N51" i="4"/>
  <c r="T24" i="4"/>
  <c r="T45" i="4"/>
  <c r="T51" i="4" s="1"/>
  <c r="U19" i="3"/>
  <c r="U46" i="3" s="1"/>
  <c r="U20" i="3"/>
  <c r="U47" i="3" s="1"/>
  <c r="AD45" i="2"/>
  <c r="AD24" i="2"/>
  <c r="Y51" i="2"/>
  <c r="N51" i="2"/>
  <c r="N42" i="1"/>
  <c r="T36" i="1"/>
  <c r="N33" i="1"/>
  <c r="T27" i="1"/>
  <c r="I47" i="1"/>
  <c r="U17" i="1"/>
  <c r="U44" i="1" s="1"/>
  <c r="I44" i="1"/>
  <c r="U36" i="2"/>
  <c r="U42" i="2" s="1"/>
  <c r="U20" i="2"/>
  <c r="U47" i="2" s="1"/>
  <c r="U19" i="2"/>
  <c r="U46" i="2" s="1"/>
  <c r="U18" i="2"/>
  <c r="G51" i="1"/>
  <c r="Z42" i="1"/>
  <c r="AD36" i="1"/>
  <c r="AD42" i="1" s="1"/>
  <c r="Z33" i="1"/>
  <c r="AD27" i="1"/>
  <c r="AD33" i="1" s="1"/>
  <c r="N47" i="1"/>
  <c r="T20" i="1"/>
  <c r="T47" i="1" s="1"/>
  <c r="N45" i="1"/>
  <c r="N51" i="1" s="1"/>
  <c r="N24" i="1"/>
  <c r="T18" i="1"/>
  <c r="AD44" i="2"/>
  <c r="AD20" i="1"/>
  <c r="AC24" i="1"/>
  <c r="AD18" i="1"/>
  <c r="Z45" i="1"/>
  <c r="AD19" i="1"/>
  <c r="AD46" i="1" s="1"/>
  <c r="Z44" i="1"/>
  <c r="Y56" i="2" l="1"/>
  <c r="M65" i="2"/>
  <c r="I66" i="2"/>
  <c r="AD47" i="1"/>
  <c r="T51" i="5"/>
  <c r="AD51" i="2"/>
  <c r="Z51" i="1"/>
  <c r="AD45" i="1"/>
  <c r="AD51" i="1" s="1"/>
  <c r="AD24" i="1"/>
  <c r="T45" i="1"/>
  <c r="T51" i="1" s="1"/>
  <c r="T24" i="1"/>
  <c r="U45" i="2"/>
  <c r="U51" i="2" s="1"/>
  <c r="U24" i="2"/>
  <c r="T33" i="1"/>
  <c r="U27" i="1"/>
  <c r="U33" i="1" s="1"/>
  <c r="T42" i="1"/>
  <c r="U36" i="1"/>
  <c r="U42" i="1" s="1"/>
  <c r="I63" i="1"/>
  <c r="M58" i="1"/>
  <c r="I51" i="1"/>
  <c r="AD33" i="2"/>
  <c r="U20" i="1"/>
  <c r="U47" i="1" s="1"/>
  <c r="U46" i="5"/>
  <c r="U24" i="5"/>
  <c r="U51" i="6"/>
  <c r="U18" i="1"/>
  <c r="U45" i="3"/>
  <c r="U51" i="3" s="1"/>
  <c r="U24" i="3"/>
  <c r="U33" i="5"/>
  <c r="U45" i="5"/>
  <c r="U51" i="5" s="1"/>
  <c r="U45" i="4"/>
  <c r="U51" i="4" s="1"/>
  <c r="M65" i="6"/>
  <c r="I66" i="6"/>
  <c r="M66" i="6" s="1"/>
  <c r="U45" i="1" l="1"/>
  <c r="U51" i="1" s="1"/>
  <c r="U24" i="1"/>
  <c r="I65" i="1"/>
  <c r="I66" i="1" s="1"/>
  <c r="M66" i="1" s="1"/>
  <c r="M63" i="1"/>
  <c r="AB56" i="2" l="1"/>
  <c r="AB57" i="2" s="1"/>
  <c r="Z57" i="2"/>
  <c r="Y56" i="1"/>
  <c r="M65" i="1"/>
  <c r="AB56" i="1" l="1"/>
  <c r="AB57" i="1" s="1"/>
  <c r="Z57" i="1"/>
</calcChain>
</file>

<file path=xl/sharedStrings.xml><?xml version="1.0" encoding="utf-8"?>
<sst xmlns="http://schemas.openxmlformats.org/spreadsheetml/2006/main" count="744" uniqueCount="124">
  <si>
    <t>Appendix 23</t>
  </si>
  <si>
    <t>FAR No. 4</t>
  </si>
  <si>
    <t>MONTHLY REPORT OF DISBURSEMENTS</t>
  </si>
  <si>
    <t>CONSOLIDATED MONTHLY REPORT OF DISBURSEMENTS</t>
  </si>
  <si>
    <t>Department: Department of Education</t>
  </si>
  <si>
    <t>Entity Name: SCHOOLS DIVISION OF ALAMINOS CITY</t>
  </si>
  <si>
    <t>Operating Unit: ____________________________________________</t>
  </si>
  <si>
    <t>Organization Code (UACS): 070010801006</t>
  </si>
  <si>
    <t>Department: Department of Education, Secondary</t>
  </si>
  <si>
    <t>Entity Name: ALAMINOS CITY NATIONAL HIGH SCHOOL (IU)</t>
  </si>
  <si>
    <t>Funding Source Code (as clustered): 0101101</t>
  </si>
  <si>
    <t>Entity Name: SCHOOLS DIVISION OFFICE OF ALAMINOS CITY</t>
  </si>
  <si>
    <t>(e.g. Old Fund Code: 101,102, 151)</t>
  </si>
  <si>
    <t>Organization Code (UACS): 07001091433</t>
  </si>
  <si>
    <t>PARTICULARS</t>
  </si>
  <si>
    <t>CURRENT YEAR BUDGET</t>
  </si>
  <si>
    <t>PRIOR YEAR'S BUDGET</t>
  </si>
  <si>
    <t>SUB-TOTAL</t>
  </si>
  <si>
    <t>TRUST LIABILITIES</t>
  </si>
  <si>
    <t>GRAND TOTAL</t>
  </si>
  <si>
    <t>Remarks</t>
  </si>
  <si>
    <t>PS</t>
  </si>
  <si>
    <t>MOOE</t>
  </si>
  <si>
    <t>Fin. Exp</t>
  </si>
  <si>
    <t>CO</t>
  </si>
  <si>
    <t>TOTAL</t>
  </si>
  <si>
    <t>PRIOR YEAR'S ACCOUNTS PAYABLE</t>
  </si>
  <si>
    <t>CURRENT YEAR'S ACCOUNTS PAYABLE</t>
  </si>
  <si>
    <t>Sub-Total</t>
  </si>
  <si>
    <t>1</t>
  </si>
  <si>
    <t>2</t>
  </si>
  <si>
    <t>3</t>
  </si>
  <si>
    <t>4</t>
  </si>
  <si>
    <t>5</t>
  </si>
  <si>
    <t xml:space="preserve"> 6= (2+ 3+4+5)</t>
  </si>
  <si>
    <t>11= (7+ 8+9+10)</t>
  </si>
  <si>
    <t>16= (12+ 13+14+15)</t>
  </si>
  <si>
    <t>17=(11+16)</t>
  </si>
  <si>
    <t>18=(6+17)</t>
  </si>
  <si>
    <t>22=(19+20+21)</t>
  </si>
  <si>
    <t>27=(23+24+25+26)</t>
  </si>
  <si>
    <t>OCTOBER</t>
  </si>
  <si>
    <t>Notice of Cash Allocation (NCA)</t>
  </si>
  <si>
    <t>e.g. Reasons</t>
  </si>
  <si>
    <t>MDS Checks Issued</t>
  </si>
  <si>
    <t xml:space="preserve">for over or </t>
  </si>
  <si>
    <t>Advice to Debit Account</t>
  </si>
  <si>
    <t>under spending</t>
  </si>
  <si>
    <t>Tax Remittance Advices Issued (TRA)</t>
  </si>
  <si>
    <t>plan</t>
  </si>
  <si>
    <t>Cash Disbursement Ceiling (CDC)</t>
  </si>
  <si>
    <t>Non-Cash Availment Authority (NCAA)</t>
  </si>
  <si>
    <t>Others (CDT, BTr Docs Stamp, etc.)</t>
  </si>
  <si>
    <t xml:space="preserve">TOTAL </t>
  </si>
  <si>
    <t>Notice of Cash Allocation</t>
  </si>
  <si>
    <t xml:space="preserve">      </t>
  </si>
  <si>
    <t>Tax Remittance Advices Issued</t>
  </si>
  <si>
    <t>Cash Disbursement Ceiling</t>
  </si>
  <si>
    <t>NOVEMBER</t>
  </si>
  <si>
    <t>Non-Cash Availment Authority</t>
  </si>
  <si>
    <t>Others (CDT, Docs Stamp, etc.)</t>
  </si>
  <si>
    <t>DECEMBER</t>
  </si>
  <si>
    <t>SUMMARY:</t>
  </si>
  <si>
    <t>Previous Report</t>
  </si>
  <si>
    <t>This Month</t>
  </si>
  <si>
    <t xml:space="preserve">                              As of Date                        </t>
  </si>
  <si>
    <t xml:space="preserve">       This Month      </t>
  </si>
  <si>
    <t>As of Date</t>
  </si>
  <si>
    <t>Total  Disbursement Authorities Received</t>
  </si>
  <si>
    <t>Total Disbursements Program</t>
  </si>
  <si>
    <t>NCA</t>
  </si>
  <si>
    <t>Less: * Actual Disbursements</t>
  </si>
  <si>
    <t>NTA</t>
  </si>
  <si>
    <t>(Over)/Under spending</t>
  </si>
  <si>
    <t>TRA</t>
  </si>
  <si>
    <t>CDC</t>
  </si>
  <si>
    <t>NCAA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</si>
  <si>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</si>
  <si>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Notice of Transfer Allocations (NTA)* issued </t>
    </r>
  </si>
  <si>
    <t xml:space="preserve">Total Disbursements Authorities Available </t>
  </si>
  <si>
    <r>
      <t>Less:</t>
    </r>
    <r>
      <rPr>
        <sz val="13"/>
        <rFont val="Times New Roman"/>
      </rPr>
      <t xml:space="preserve"> Lapsed NCA</t>
    </r>
  </si>
  <si>
    <r>
      <t>Less:</t>
    </r>
    <r>
      <rPr>
        <sz val="13"/>
        <rFont val="Times New Roman"/>
      </rPr>
      <t xml:space="preserve"> Lapsed NCA</t>
    </r>
  </si>
  <si>
    <t xml:space="preserve">            Disbursements *</t>
  </si>
  <si>
    <t>Balance of Disbursements Authorities as of to date</t>
  </si>
  <si>
    <t>3rd QUARTER</t>
  </si>
  <si>
    <t>Notes: The use of NTA is discouraged</t>
  </si>
  <si>
    <t xml:space="preserve">           * Amounts should tally</t>
  </si>
  <si>
    <t>Certified Correct:</t>
  </si>
  <si>
    <t>Approved By:</t>
  </si>
  <si>
    <t>MILARD N. CATABAY</t>
  </si>
  <si>
    <t>RICARDO D. ADVIENTO</t>
  </si>
  <si>
    <t>Accountant I</t>
  </si>
  <si>
    <t>Officer-In-Charge - Office of the Principal IV</t>
  </si>
  <si>
    <t>NELSON R. NACAR</t>
  </si>
  <si>
    <t>Date: ____________________________</t>
  </si>
  <si>
    <t>Agency Chief Accountant</t>
  </si>
  <si>
    <t>Schools Division Superintendent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</si>
  <si>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</si>
  <si>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</si>
  <si>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t>Entity Name: ALOS NATIONAL HIGH SCHOOL</t>
  </si>
  <si>
    <t>Entity Name: SAN VICENTE NATIONAL HIGH SCHOOL</t>
  </si>
  <si>
    <t>Organization Code (UACS):</t>
  </si>
  <si>
    <t>Entity Name: TELBANG NATIONAL HIGH SCHOOL</t>
  </si>
  <si>
    <t>Organization Code (UACS): 070010901440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</si>
  <si>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</si>
  <si>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</si>
  <si>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r>
      <t>Less:</t>
    </r>
    <r>
      <rPr>
        <sz val="13"/>
        <rFont val="Times New Roman"/>
      </rPr>
      <t xml:space="preserve"> Notice of Transfer Allocations (NTA)* issued </t>
    </r>
  </si>
  <si>
    <t xml:space="preserve">Previous Report </t>
  </si>
  <si>
    <t xml:space="preserve">       This month  </t>
  </si>
  <si>
    <t>less: Lapsed NCA</t>
  </si>
  <si>
    <t>ROGINA B. RARIZA</t>
  </si>
  <si>
    <t>REY B. PASCUA</t>
  </si>
  <si>
    <t>ADAS III/Senior Bookkeeper</t>
  </si>
  <si>
    <t>School Head</t>
  </si>
  <si>
    <t>GENARO R. SINDAYEN JR.</t>
  </si>
  <si>
    <t>PERLA N. PASCUA</t>
  </si>
  <si>
    <t>Principal II</t>
  </si>
  <si>
    <t>*DO NOT CHANGE NOVEMBER, INCLUDE YOUR ADJUSTMENTS IN DECEMBER, if any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</si>
  <si>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</si>
  <si>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</si>
  <si>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t>ROXELLE BELANY P. MUNDO</t>
  </si>
  <si>
    <t>ROWENA R. SIGNEY</t>
  </si>
  <si>
    <t>LORNA G. BUGAYONG, Ph.D., CESO VI</t>
  </si>
  <si>
    <t>For the month of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</si>
</sst>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_);_(* \(#,##0.00\);_(* &quot;-&quot;??.00_);_(@_)"/>
    <numFmt numFmtId="168" formatCode="_-* #,##0.00_-;\-* #,##0.00_-;_-* &quot;-&quot;??_-;_-@"/>
  </numFmts>
  <fonts count="27" x14ac:knownFonts="1">
    <font>
      <sz val="10"/>
      <color rgb="FF000000"/>
      <name val="Arial"/>
    </font>
    <font>
      <sz val="13"/>
      <name val="Times New Roman"/>
    </font>
    <font>
      <i/>
      <sz val="24"/>
      <name val="Times New Roman"/>
    </font>
    <font>
      <b/>
      <sz val="20"/>
      <name val="Times New Roman"/>
    </font>
    <font>
      <b/>
      <sz val="28"/>
      <name val="Times New Roman"/>
    </font>
    <font>
      <sz val="24"/>
      <name val="Times New Roman"/>
    </font>
    <font>
      <b/>
      <sz val="14"/>
      <name val="Times New Roman"/>
    </font>
    <font>
      <sz val="14"/>
      <name val="Times New Roman"/>
    </font>
    <font>
      <b/>
      <sz val="13"/>
      <name val="Times New Roman"/>
    </font>
    <font>
      <sz val="11"/>
      <name val="Times New Roman"/>
    </font>
    <font>
      <b/>
      <sz val="11"/>
      <name val="Times New Roman"/>
    </font>
    <font>
      <sz val="10"/>
      <name val="Arial"/>
    </font>
    <font>
      <sz val="12"/>
      <name val="Times New Roman"/>
    </font>
    <font>
      <b/>
      <sz val="12"/>
      <name val="Times New Roman"/>
    </font>
    <font>
      <b/>
      <sz val="18"/>
      <name val="Times New Roman"/>
    </font>
    <font>
      <sz val="13"/>
      <color rgb="FF000000"/>
      <name val="Times New Roman"/>
    </font>
    <font>
      <b/>
      <u/>
      <sz val="13"/>
      <name val="Times New Roman"/>
    </font>
    <font>
      <b/>
      <u/>
      <sz val="13"/>
      <name val="Times New Roman"/>
    </font>
    <font>
      <sz val="13"/>
      <name val="Arial Narrow"/>
    </font>
    <font>
      <b/>
      <i/>
      <sz val="13"/>
      <name val="Times New Roman"/>
    </font>
    <font>
      <b/>
      <sz val="13"/>
      <name val="Arial Narrow"/>
    </font>
    <font>
      <b/>
      <sz val="13"/>
      <color rgb="FFFF0000"/>
      <name val="Times New Roman"/>
    </font>
    <font>
      <sz val="10"/>
      <name val="Times New Roman"/>
    </font>
    <font>
      <sz val="13"/>
      <color rgb="FFFF0000"/>
      <name val="Times New Roman"/>
    </font>
    <font>
      <sz val="12"/>
      <name val="Arial"/>
    </font>
    <font>
      <sz val="14"/>
      <color rgb="FFFF0000"/>
      <name val="Times New Roman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165" fontId="26" fillId="0" borderId="0" applyFont="0" applyFill="0" applyBorder="0" applyAlignment="0" applyProtection="0"/>
  </cellStyleXfs>
  <cellXfs count="211">
    <xf numFmtId="0" fontId="0" fillId="0" borderId="0" xfId="0" applyFont="1" applyAlignment="1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12" fillId="0" borderId="25" xfId="0" quotePrefix="1" applyFont="1" applyBorder="1" applyAlignment="1">
      <alignment horizontal="center" vertical="center"/>
    </xf>
    <xf numFmtId="0" fontId="12" fillId="0" borderId="26" xfId="0" quotePrefix="1" applyFont="1" applyBorder="1" applyAlignment="1">
      <alignment horizontal="center" vertical="center"/>
    </xf>
    <xf numFmtId="0" fontId="13" fillId="0" borderId="27" xfId="0" quotePrefix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3" fillId="0" borderId="26" xfId="0" quotePrefix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8" fillId="0" borderId="9" xfId="0" applyFont="1" applyBorder="1" applyAlignment="1">
      <alignment horizontal="left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vertical="center"/>
    </xf>
    <xf numFmtId="165" fontId="1" fillId="0" borderId="30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165" fontId="1" fillId="0" borderId="10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5" fontId="15" fillId="0" borderId="10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horizontal="right" vertical="center"/>
    </xf>
    <xf numFmtId="165" fontId="15" fillId="0" borderId="11" xfId="0" applyNumberFormat="1" applyFont="1" applyBorder="1" applyAlignment="1">
      <alignment vertical="center"/>
    </xf>
    <xf numFmtId="165" fontId="1" fillId="0" borderId="17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5" fontId="1" fillId="0" borderId="31" xfId="0" applyNumberFormat="1" applyFont="1" applyBorder="1" applyAlignment="1">
      <alignment vertical="center"/>
    </xf>
    <xf numFmtId="165" fontId="1" fillId="0" borderId="32" xfId="0" applyNumberFormat="1" applyFont="1" applyBorder="1" applyAlignment="1">
      <alignment vertical="center"/>
    </xf>
    <xf numFmtId="165" fontId="1" fillId="0" borderId="33" xfId="0" applyNumberFormat="1" applyFont="1" applyBorder="1" applyAlignment="1">
      <alignment vertical="center"/>
    </xf>
    <xf numFmtId="165" fontId="1" fillId="0" borderId="34" xfId="0" applyNumberFormat="1" applyFont="1" applyBorder="1" applyAlignment="1">
      <alignment vertical="center"/>
    </xf>
    <xf numFmtId="165" fontId="1" fillId="0" borderId="35" xfId="0" applyNumberFormat="1" applyFont="1" applyBorder="1" applyAlignment="1">
      <alignment vertical="center"/>
    </xf>
    <xf numFmtId="165" fontId="1" fillId="0" borderId="36" xfId="0" applyNumberFormat="1" applyFont="1" applyBorder="1" applyAlignment="1">
      <alignment vertic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37" xfId="0" applyNumberFormat="1" applyFont="1" applyBorder="1" applyAlignment="1">
      <alignment vertical="center"/>
    </xf>
    <xf numFmtId="165" fontId="1" fillId="0" borderId="9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4" fontId="1" fillId="0" borderId="10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165" fontId="1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165" fontId="1" fillId="0" borderId="29" xfId="0" applyNumberFormat="1" applyFont="1" applyBorder="1" applyAlignment="1">
      <alignment vertical="center"/>
    </xf>
    <xf numFmtId="165" fontId="15" fillId="0" borderId="0" xfId="0" applyNumberFormat="1" applyFont="1" applyAlignment="1">
      <alignment vertical="center"/>
    </xf>
    <xf numFmtId="165" fontId="1" fillId="0" borderId="30" xfId="0" applyNumberFormat="1" applyFont="1" applyBorder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65" fontId="15" fillId="0" borderId="11" xfId="0" applyNumberFormat="1" applyFont="1" applyBorder="1" applyAlignment="1">
      <alignment vertical="center"/>
    </xf>
    <xf numFmtId="165" fontId="1" fillId="0" borderId="38" xfId="0" applyNumberFormat="1" applyFont="1" applyBorder="1" applyAlignment="1">
      <alignment vertical="center"/>
    </xf>
    <xf numFmtId="165" fontId="1" fillId="0" borderId="29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vertical="center"/>
    </xf>
    <xf numFmtId="165" fontId="1" fillId="0" borderId="20" xfId="0" applyNumberFormat="1" applyFont="1" applyBorder="1" applyAlignment="1">
      <alignment vertical="center"/>
    </xf>
    <xf numFmtId="165" fontId="1" fillId="0" borderId="21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165" fontId="1" fillId="0" borderId="24" xfId="0" applyNumberFormat="1" applyFont="1" applyBorder="1" applyAlignment="1">
      <alignment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165" fontId="1" fillId="0" borderId="42" xfId="0" applyNumberFormat="1" applyFont="1" applyBorder="1" applyAlignment="1">
      <alignment vertical="center"/>
    </xf>
    <xf numFmtId="165" fontId="1" fillId="0" borderId="43" xfId="0" applyNumberFormat="1" applyFont="1" applyBorder="1" applyAlignment="1">
      <alignment vertical="center"/>
    </xf>
    <xf numFmtId="165" fontId="1" fillId="0" borderId="44" xfId="0" applyNumberFormat="1" applyFont="1" applyBorder="1" applyAlignment="1">
      <alignment vertical="center"/>
    </xf>
    <xf numFmtId="165" fontId="1" fillId="0" borderId="45" xfId="0" applyNumberFormat="1" applyFont="1" applyBorder="1" applyAlignment="1">
      <alignment vertical="center"/>
    </xf>
    <xf numFmtId="165" fontId="1" fillId="0" borderId="46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49" fontId="17" fillId="0" borderId="0" xfId="0" applyNumberFormat="1" applyFont="1" applyAlignment="1">
      <alignment vertical="center"/>
    </xf>
    <xf numFmtId="49" fontId="8" fillId="0" borderId="0" xfId="0" applyNumberFormat="1" applyFont="1"/>
    <xf numFmtId="166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168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164" fontId="1" fillId="0" borderId="48" xfId="0" applyNumberFormat="1" applyFont="1" applyBorder="1" applyAlignment="1">
      <alignment horizontal="right" vertical="center"/>
    </xf>
    <xf numFmtId="0" fontId="1" fillId="0" borderId="34" xfId="0" applyFont="1" applyBorder="1" applyAlignment="1">
      <alignment vertical="center"/>
    </xf>
    <xf numFmtId="0" fontId="1" fillId="0" borderId="46" xfId="0" applyFont="1" applyBorder="1" applyAlignment="1">
      <alignment horizontal="center" vertical="center"/>
    </xf>
    <xf numFmtId="165" fontId="8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65" fontId="2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22" fillId="0" borderId="0" xfId="0" applyFont="1" applyAlignment="1">
      <alignment vertical="center"/>
    </xf>
    <xf numFmtId="165" fontId="22" fillId="0" borderId="0" xfId="0" applyNumberFormat="1" applyFont="1" applyAlignment="1">
      <alignment vertical="center"/>
    </xf>
    <xf numFmtId="165" fontId="15" fillId="0" borderId="1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1" fillId="0" borderId="0" xfId="0" applyFont="1" applyAlignment="1"/>
    <xf numFmtId="165" fontId="1" fillId="0" borderId="8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6" fontId="23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horizontal="right" vertical="center"/>
    </xf>
    <xf numFmtId="168" fontId="1" fillId="0" borderId="0" xfId="0" applyNumberFormat="1" applyFont="1" applyAlignment="1">
      <alignment vertical="center"/>
    </xf>
    <xf numFmtId="165" fontId="12" fillId="0" borderId="0" xfId="0" applyNumberFormat="1" applyFont="1"/>
    <xf numFmtId="0" fontId="8" fillId="0" borderId="0" xfId="0" applyFont="1" applyAlignment="1">
      <alignment horizontal="left" vertical="center"/>
    </xf>
    <xf numFmtId="165" fontId="21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18" xfId="0" applyFont="1" applyBorder="1"/>
    <xf numFmtId="0" fontId="1" fillId="0" borderId="10" xfId="0" applyFont="1" applyBorder="1" applyAlignment="1">
      <alignment horizontal="center" vertical="center"/>
    </xf>
    <xf numFmtId="0" fontId="11" fillId="0" borderId="19" xfId="0" applyFont="1" applyBorder="1"/>
    <xf numFmtId="0" fontId="1" fillId="0" borderId="11" xfId="0" applyFont="1" applyBorder="1" applyAlignment="1">
      <alignment horizontal="center" vertical="center"/>
    </xf>
    <xf numFmtId="0" fontId="11" fillId="0" borderId="20" xfId="0" applyFont="1" applyBorder="1"/>
    <xf numFmtId="0" fontId="1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1" fillId="0" borderId="21" xfId="0" applyFont="1" applyBorder="1"/>
    <xf numFmtId="165" fontId="1" fillId="0" borderId="34" xfId="0" applyNumberFormat="1" applyFont="1" applyBorder="1" applyAlignment="1">
      <alignment horizontal="center" vertical="center"/>
    </xf>
    <xf numFmtId="0" fontId="11" fillId="0" borderId="34" xfId="0" applyFont="1" applyBorder="1"/>
    <xf numFmtId="165" fontId="1" fillId="0" borderId="14" xfId="0" applyNumberFormat="1" applyFont="1" applyBorder="1" applyAlignment="1">
      <alignment horizontal="center" vertical="center"/>
    </xf>
    <xf numFmtId="0" fontId="11" fillId="0" borderId="14" xfId="0" applyFont="1" applyBorder="1"/>
    <xf numFmtId="0" fontId="8" fillId="0" borderId="4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6" xfId="0" applyFont="1" applyBorder="1"/>
    <xf numFmtId="0" fontId="8" fillId="0" borderId="7" xfId="0" applyFont="1" applyBorder="1" applyAlignment="1">
      <alignment horizontal="center" vertical="center" wrapText="1"/>
    </xf>
    <xf numFmtId="0" fontId="11" fillId="0" borderId="17" xfId="0" applyFont="1" applyBorder="1"/>
    <xf numFmtId="0" fontId="11" fillId="0" borderId="24" xfId="0" applyFont="1" applyBorder="1"/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1" fillId="0" borderId="47" xfId="0" applyFont="1" applyBorder="1"/>
    <xf numFmtId="0" fontId="1" fillId="0" borderId="40" xfId="0" applyFont="1" applyBorder="1" applyAlignment="1">
      <alignment horizontal="center" vertical="center"/>
    </xf>
    <xf numFmtId="0" fontId="11" fillId="0" borderId="40" xfId="0" applyFont="1" applyBorder="1"/>
    <xf numFmtId="165" fontId="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3" xfId="0" applyFont="1" applyBorder="1"/>
    <xf numFmtId="0" fontId="11" fillId="0" borderId="8" xfId="0" applyFont="1" applyBorder="1"/>
    <xf numFmtId="0" fontId="11" fillId="0" borderId="13" xfId="0" applyFont="1" applyBorder="1"/>
    <xf numFmtId="0" fontId="8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1" fillId="0" borderId="15" xfId="0" applyFont="1" applyBorder="1"/>
    <xf numFmtId="0" fontId="12" fillId="0" borderId="4" xfId="0" quotePrefix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/>
    </xf>
    <xf numFmtId="165" fontId="1" fillId="0" borderId="47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165" fontId="1" fillId="0" borderId="0" xfId="1" applyFont="1" applyAlignment="1">
      <alignment horizontal="center" vertical="center"/>
    </xf>
    <xf numFmtId="165" fontId="0" fillId="0" borderId="0" xfId="1" applyFont="1" applyAlignment="1"/>
    <xf numFmtId="167" fontId="1" fillId="0" borderId="14" xfId="0" applyNumberFormat="1" applyFont="1" applyBorder="1" applyAlignment="1">
      <alignment horizontal="right" vertical="center"/>
    </xf>
    <xf numFmtId="0" fontId="1" fillId="0" borderId="47" xfId="0" applyFont="1" applyBorder="1" applyAlignment="1">
      <alignment horizontal="center" vertical="center"/>
    </xf>
    <xf numFmtId="165" fontId="12" fillId="0" borderId="0" xfId="0" applyNumberFormat="1" applyFont="1"/>
    <xf numFmtId="0" fontId="24" fillId="0" borderId="0" xfId="0" applyFont="1"/>
    <xf numFmtId="165" fontId="1" fillId="2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7C80"/>
  </sheetPr>
  <dimension ref="A1:AE1000"/>
  <sheetViews>
    <sheetView topLeftCell="A52" workbookViewId="0">
      <selection activeCell="M62" sqref="M62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7" width="6.42578125" customWidth="1"/>
    <col min="8" max="8" width="17.85546875" customWidth="1"/>
    <col min="9" max="9" width="20.85546875" customWidth="1"/>
    <col min="10" max="10" width="13.140625" customWidth="1"/>
    <col min="11" max="11" width="8.7109375" customWidth="1"/>
    <col min="12" max="12" width="6.42578125" customWidth="1"/>
    <col min="13" max="13" width="16.8554687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6.5703125" customWidth="1"/>
    <col min="21" max="21" width="17.28515625" customWidth="1"/>
    <col min="22" max="22" width="9.7109375" customWidth="1"/>
    <col min="23" max="24" width="9.5703125" customWidth="1"/>
    <col min="25" max="25" width="15.5703125" customWidth="1"/>
    <col min="26" max="26" width="17.28515625" customWidth="1"/>
    <col min="27" max="27" width="17.85546875" customWidth="1"/>
    <col min="28" max="28" width="7" customWidth="1"/>
    <col min="29" max="29" width="16.85546875" customWidth="1"/>
    <col min="30" max="30" width="19.140625" customWidth="1"/>
    <col min="31" max="31" width="16.425781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1" t="s">
        <v>0</v>
      </c>
      <c r="AE1" s="152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3" t="s">
        <v>1</v>
      </c>
      <c r="AE2" s="152"/>
    </row>
    <row r="3" spans="1:31" ht="37.5" customHeight="1" x14ac:dyDescent="0.2">
      <c r="A3" s="154" t="s">
        <v>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</row>
    <row r="4" spans="1:31" ht="25.5" customHeight="1" x14ac:dyDescent="0.2">
      <c r="A4" s="155" t="s">
        <v>123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</row>
    <row r="5" spans="1:31" ht="15.75" customHeight="1" x14ac:dyDescent="0.2">
      <c r="A5" s="156" t="s">
        <v>4</v>
      </c>
      <c r="B5" s="152"/>
      <c r="C5" s="152"/>
      <c r="D5" s="152"/>
      <c r="E5" s="152"/>
      <c r="F5" s="15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56" t="s">
        <v>5</v>
      </c>
      <c r="B6" s="152"/>
      <c r="C6" s="152"/>
      <c r="D6" s="152"/>
      <c r="E6" s="152"/>
      <c r="F6" s="152"/>
      <c r="G6" s="152"/>
      <c r="H6" s="15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56" t="s">
        <v>6</v>
      </c>
      <c r="B7" s="152"/>
      <c r="C7" s="152"/>
      <c r="D7" s="152"/>
      <c r="E7" s="152"/>
      <c r="F7" s="152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56" t="s">
        <v>7</v>
      </c>
      <c r="B8" s="152"/>
      <c r="C8" s="152"/>
      <c r="D8" s="152"/>
      <c r="E8" s="152"/>
      <c r="F8" s="152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56" t="s">
        <v>10</v>
      </c>
      <c r="B9" s="152"/>
      <c r="C9" s="152"/>
      <c r="D9" s="152"/>
      <c r="E9" s="152"/>
      <c r="F9" s="152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12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85" t="s">
        <v>14</v>
      </c>
      <c r="B12" s="186"/>
      <c r="C12" s="186"/>
      <c r="D12" s="187"/>
      <c r="E12" s="171" t="s">
        <v>15</v>
      </c>
      <c r="F12" s="172"/>
      <c r="G12" s="172"/>
      <c r="H12" s="172"/>
      <c r="I12" s="173"/>
      <c r="J12" s="171" t="s">
        <v>16</v>
      </c>
      <c r="K12" s="172"/>
      <c r="L12" s="172"/>
      <c r="M12" s="172"/>
      <c r="N12" s="172"/>
      <c r="O12" s="172"/>
      <c r="P12" s="172"/>
      <c r="Q12" s="172"/>
      <c r="R12" s="172"/>
      <c r="S12" s="172"/>
      <c r="T12" s="173"/>
      <c r="U12" s="174" t="s">
        <v>17</v>
      </c>
      <c r="V12" s="171" t="s">
        <v>18</v>
      </c>
      <c r="W12" s="172"/>
      <c r="X12" s="172"/>
      <c r="Y12" s="173"/>
      <c r="Z12" s="171" t="s">
        <v>19</v>
      </c>
      <c r="AA12" s="172"/>
      <c r="AB12" s="172"/>
      <c r="AC12" s="172"/>
      <c r="AD12" s="173"/>
      <c r="AE12" s="157" t="s">
        <v>20</v>
      </c>
    </row>
    <row r="13" spans="1:31" ht="22.5" customHeight="1" x14ac:dyDescent="0.2">
      <c r="A13" s="188"/>
      <c r="B13" s="152"/>
      <c r="C13" s="152"/>
      <c r="D13" s="158"/>
      <c r="E13" s="160" t="s">
        <v>21</v>
      </c>
      <c r="F13" s="162" t="s">
        <v>22</v>
      </c>
      <c r="G13" s="164" t="s">
        <v>23</v>
      </c>
      <c r="H13" s="162" t="s">
        <v>24</v>
      </c>
      <c r="I13" s="165" t="s">
        <v>25</v>
      </c>
      <c r="J13" s="195" t="s">
        <v>26</v>
      </c>
      <c r="K13" s="170"/>
      <c r="L13" s="170"/>
      <c r="M13" s="170"/>
      <c r="N13" s="193"/>
      <c r="O13" s="192" t="s">
        <v>27</v>
      </c>
      <c r="P13" s="170"/>
      <c r="Q13" s="170"/>
      <c r="R13" s="170"/>
      <c r="S13" s="193"/>
      <c r="T13" s="177" t="s">
        <v>25</v>
      </c>
      <c r="U13" s="175"/>
      <c r="V13" s="160" t="s">
        <v>21</v>
      </c>
      <c r="W13" s="162" t="s">
        <v>22</v>
      </c>
      <c r="X13" s="162" t="s">
        <v>24</v>
      </c>
      <c r="Y13" s="165" t="s">
        <v>25</v>
      </c>
      <c r="Z13" s="160" t="s">
        <v>21</v>
      </c>
      <c r="AA13" s="162" t="s">
        <v>22</v>
      </c>
      <c r="AB13" s="164" t="s">
        <v>23</v>
      </c>
      <c r="AC13" s="162" t="s">
        <v>24</v>
      </c>
      <c r="AD13" s="165" t="s">
        <v>25</v>
      </c>
      <c r="AE13" s="158"/>
    </row>
    <row r="14" spans="1:31" ht="38.25" customHeight="1" x14ac:dyDescent="0.2">
      <c r="A14" s="189"/>
      <c r="B14" s="170"/>
      <c r="C14" s="170"/>
      <c r="D14" s="159"/>
      <c r="E14" s="161"/>
      <c r="F14" s="163"/>
      <c r="G14" s="163"/>
      <c r="H14" s="163"/>
      <c r="I14" s="166"/>
      <c r="J14" s="11" t="s">
        <v>21</v>
      </c>
      <c r="K14" s="12" t="s">
        <v>22</v>
      </c>
      <c r="L14" s="13" t="s">
        <v>23</v>
      </c>
      <c r="M14" s="12" t="s">
        <v>24</v>
      </c>
      <c r="N14" s="14" t="s">
        <v>28</v>
      </c>
      <c r="O14" s="12" t="s">
        <v>21</v>
      </c>
      <c r="P14" s="12" t="s">
        <v>22</v>
      </c>
      <c r="Q14" s="13" t="s">
        <v>23</v>
      </c>
      <c r="R14" s="12" t="s">
        <v>24</v>
      </c>
      <c r="S14" s="14" t="s">
        <v>28</v>
      </c>
      <c r="T14" s="166"/>
      <c r="U14" s="176"/>
      <c r="V14" s="161"/>
      <c r="W14" s="163"/>
      <c r="X14" s="163"/>
      <c r="Y14" s="166"/>
      <c r="Z14" s="161"/>
      <c r="AA14" s="163"/>
      <c r="AB14" s="163"/>
      <c r="AC14" s="163"/>
      <c r="AD14" s="166"/>
      <c r="AE14" s="159"/>
    </row>
    <row r="15" spans="1:31" ht="17.25" customHeight="1" x14ac:dyDescent="0.2">
      <c r="A15" s="194" t="s">
        <v>29</v>
      </c>
      <c r="B15" s="172"/>
      <c r="C15" s="172"/>
      <c r="D15" s="173"/>
      <c r="E15" s="15" t="s">
        <v>30</v>
      </c>
      <c r="F15" s="16" t="s">
        <v>31</v>
      </c>
      <c r="G15" s="16" t="s">
        <v>32</v>
      </c>
      <c r="H15" s="16" t="s">
        <v>33</v>
      </c>
      <c r="I15" s="17" t="s">
        <v>34</v>
      </c>
      <c r="J15" s="18">
        <v>7</v>
      </c>
      <c r="K15" s="19">
        <v>8</v>
      </c>
      <c r="L15" s="19">
        <v>9</v>
      </c>
      <c r="M15" s="19">
        <v>10</v>
      </c>
      <c r="N15" s="20" t="s">
        <v>35</v>
      </c>
      <c r="O15" s="19">
        <v>12</v>
      </c>
      <c r="P15" s="19">
        <v>13</v>
      </c>
      <c r="Q15" s="19">
        <v>14</v>
      </c>
      <c r="R15" s="19">
        <v>15</v>
      </c>
      <c r="S15" s="20" t="s">
        <v>36</v>
      </c>
      <c r="T15" s="21" t="s">
        <v>37</v>
      </c>
      <c r="U15" s="22" t="s">
        <v>38</v>
      </c>
      <c r="V15" s="18">
        <v>19</v>
      </c>
      <c r="W15" s="19">
        <v>20</v>
      </c>
      <c r="X15" s="19">
        <v>21</v>
      </c>
      <c r="Y15" s="17" t="s">
        <v>39</v>
      </c>
      <c r="Z15" s="18">
        <v>23</v>
      </c>
      <c r="AA15" s="19">
        <v>24</v>
      </c>
      <c r="AB15" s="19">
        <v>25</v>
      </c>
      <c r="AC15" s="19">
        <v>26</v>
      </c>
      <c r="AD15" s="17" t="s">
        <v>40</v>
      </c>
      <c r="AE15" s="23">
        <v>28</v>
      </c>
    </row>
    <row r="16" spans="1:31" ht="17.25" customHeight="1" x14ac:dyDescent="0.2">
      <c r="A16" s="31" t="s">
        <v>41</v>
      </c>
      <c r="B16" s="26"/>
      <c r="C16" s="26"/>
      <c r="D16" s="27"/>
      <c r="E16" s="7"/>
      <c r="F16" s="8"/>
      <c r="G16" s="8"/>
      <c r="H16" s="8"/>
      <c r="I16" s="10"/>
      <c r="J16" s="7"/>
      <c r="K16" s="28"/>
      <c r="L16" s="28"/>
      <c r="M16" s="28"/>
      <c r="N16" s="29"/>
      <c r="O16" s="28"/>
      <c r="P16" s="8"/>
      <c r="Q16" s="8"/>
      <c r="R16" s="8"/>
      <c r="S16" s="30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5" t="s">
        <v>42</v>
      </c>
      <c r="B17" s="36"/>
      <c r="C17" s="3"/>
      <c r="D17" s="37"/>
      <c r="E17" s="41">
        <f>SUM(DO!E17,ACNHS!E17,TNHS!E17,ANHS!E17,SVNHS!E17)</f>
        <v>37275755</v>
      </c>
      <c r="F17" s="43">
        <f>SUM(DO!F17,ACNHS!F17,TNHS!F17,ANHS!F17,SVNHS!F17)</f>
        <v>4661301</v>
      </c>
      <c r="G17" s="43">
        <f>SUM(DO!G17,ACNHS!G17,TNHS!G17,ANHS!G17,SVNHS!G17)</f>
        <v>0</v>
      </c>
      <c r="H17" s="43">
        <f>SUM(DO!H17,ACNHS!H17,TNHS!H17,ANHS!H17,SVNHS!H17)</f>
        <v>0</v>
      </c>
      <c r="I17" s="42">
        <f t="shared" ref="I17:I20" si="0">SUM(E17:H17)</f>
        <v>41937056</v>
      </c>
      <c r="J17" s="46">
        <f>SUM(DO!J17,ACNHS!J17,TNHS!J17,ANHS!J17,SVNHS!J17)</f>
        <v>0</v>
      </c>
      <c r="K17" s="40">
        <f>SUM(DO!K17,ACNHS!K17,TNHS!K17,ANHS!K17,SVNHS!K17)</f>
        <v>0</v>
      </c>
      <c r="L17" s="43"/>
      <c r="M17" s="40">
        <f>SUM(DO!M17,ACNHS!M17,TNHS!M17,ANHS!M17,SVNHS!M17)</f>
        <v>0</v>
      </c>
      <c r="N17" s="43">
        <f t="shared" ref="N17:N20" si="1">SUM(J17:M17)</f>
        <v>0</v>
      </c>
      <c r="O17" s="43"/>
      <c r="P17" s="40"/>
      <c r="Q17" s="40"/>
      <c r="R17" s="40"/>
      <c r="S17" s="40">
        <f t="shared" ref="S17:S20" si="2">SUM(O17:R17)</f>
        <v>0</v>
      </c>
      <c r="T17" s="42">
        <f t="shared" ref="T17:T20" si="3">N17+S17</f>
        <v>0</v>
      </c>
      <c r="U17" s="44">
        <f t="shared" ref="U17:U20" si="4">I17+T17</f>
        <v>41937056</v>
      </c>
      <c r="V17" s="41"/>
      <c r="W17" s="40"/>
      <c r="X17" s="40"/>
      <c r="Y17" s="47">
        <f t="shared" ref="Y17:Y20" si="5">SUM(V17:X17)</f>
        <v>0</v>
      </c>
      <c r="Z17" s="41">
        <f t="shared" ref="Z17:AC17" si="6">E17+J17+O17+V17</f>
        <v>37275755</v>
      </c>
      <c r="AA17" s="40">
        <f t="shared" si="6"/>
        <v>4661301</v>
      </c>
      <c r="AB17" s="40">
        <f t="shared" si="6"/>
        <v>0</v>
      </c>
      <c r="AC17" s="40">
        <f t="shared" si="6"/>
        <v>0</v>
      </c>
      <c r="AD17" s="48">
        <f t="shared" ref="AD17:AD20" si="7">SUM(Z17:AC17)</f>
        <v>41937056</v>
      </c>
      <c r="AE17" s="49" t="s">
        <v>43</v>
      </c>
    </row>
    <row r="18" spans="1:31" ht="17.25" customHeight="1" x14ac:dyDescent="0.2">
      <c r="A18" s="51" t="s">
        <v>44</v>
      </c>
      <c r="B18" s="3"/>
      <c r="C18" s="3"/>
      <c r="D18" s="37"/>
      <c r="E18" s="41">
        <f>SUM(DO!E18,ACNHS!E18,TNHS!E18,ANHS!E18,SVNHS!E18)</f>
        <v>16448143.579999998</v>
      </c>
      <c r="F18" s="43">
        <f>SUM(DO!F18,ACNHS!F18,TNHS!F18,ANHS!F18,SVNHS!F18)</f>
        <v>3271528.6499999994</v>
      </c>
      <c r="G18" s="43">
        <f>SUM(DO!G18,ACNHS!G18,TNHS!G18,ANHS!G18,SVNHS!G18)</f>
        <v>0</v>
      </c>
      <c r="H18" s="43">
        <f>SUM(DO!H18,ACNHS!H18,TNHS!H18,ANHS!H18,SVNHS!H18)</f>
        <v>0</v>
      </c>
      <c r="I18" s="42">
        <f t="shared" si="0"/>
        <v>19719672.229999997</v>
      </c>
      <c r="J18" s="46">
        <f>SUM(DO!J18,ACNHS!J18,TNHS!J18,ANHS!J18,SVNHS!J18)</f>
        <v>0</v>
      </c>
      <c r="K18" s="40">
        <f>SUM(DO!K18,ACNHS!K18,TNHS!K18,ANHS!K18,SVNHS!K18)</f>
        <v>0</v>
      </c>
      <c r="L18" s="54"/>
      <c r="M18" s="40">
        <f>SUM(DO!M18,ACNHS!M18,TNHS!M18,ANHS!M18,SVNHS!M18)</f>
        <v>0</v>
      </c>
      <c r="N18" s="43">
        <f t="shared" si="1"/>
        <v>0</v>
      </c>
      <c r="O18" s="54"/>
      <c r="P18" s="54"/>
      <c r="Q18" s="54"/>
      <c r="R18" s="54"/>
      <c r="S18" s="40">
        <f t="shared" si="2"/>
        <v>0</v>
      </c>
      <c r="T18" s="42">
        <f t="shared" si="3"/>
        <v>0</v>
      </c>
      <c r="U18" s="44">
        <f t="shared" si="4"/>
        <v>19719672.229999997</v>
      </c>
      <c r="V18" s="55"/>
      <c r="W18" s="54"/>
      <c r="X18" s="54"/>
      <c r="Y18" s="47">
        <f t="shared" si="5"/>
        <v>0</v>
      </c>
      <c r="Z18" s="41">
        <f t="shared" ref="Z18:AC18" si="8">E18+J18+O18+V18</f>
        <v>16448143.579999998</v>
      </c>
      <c r="AA18" s="40">
        <f t="shared" si="8"/>
        <v>3271528.6499999994</v>
      </c>
      <c r="AB18" s="40">
        <f t="shared" si="8"/>
        <v>0</v>
      </c>
      <c r="AC18" s="40">
        <f t="shared" si="8"/>
        <v>0</v>
      </c>
      <c r="AD18" s="48">
        <f t="shared" si="7"/>
        <v>19719672.229999997</v>
      </c>
      <c r="AE18" s="49" t="s">
        <v>45</v>
      </c>
    </row>
    <row r="19" spans="1:31" ht="17.25" customHeight="1" x14ac:dyDescent="0.2">
      <c r="A19" s="51" t="s">
        <v>46</v>
      </c>
      <c r="B19" s="57"/>
      <c r="C19" s="57"/>
      <c r="D19" s="37"/>
      <c r="E19" s="41">
        <f>SUM(DO!E19,ACNHS!E19,TNHS!E19,ANHS!E19,SVNHS!E19)</f>
        <v>16366565.270000001</v>
      </c>
      <c r="F19" s="43">
        <f>SUM(DO!F19,ACNHS!F19,TNHS!F19,ANHS!F19,SVNHS!F19)</f>
        <v>1404335.27</v>
      </c>
      <c r="G19" s="43">
        <f>SUM(DO!G19,ACNHS!G19,TNHS!G19,ANHS!G19,SVNHS!G19)</f>
        <v>0</v>
      </c>
      <c r="H19" s="43">
        <f>SUM(DO!H19,ACNHS!H19,TNHS!H19,ANHS!H19,SVNHS!H19)</f>
        <v>0</v>
      </c>
      <c r="I19" s="42">
        <f t="shared" si="0"/>
        <v>17770900.540000003</v>
      </c>
      <c r="J19" s="46">
        <f>SUM(DO!J19,ACNHS!J19,TNHS!J19,ANHS!J19,SVNHS!J19)</f>
        <v>0</v>
      </c>
      <c r="K19" s="40">
        <f>SUM(DO!K19,ACNHS!K19,TNHS!K19,ANHS!K19,SVNHS!K19)</f>
        <v>0</v>
      </c>
      <c r="L19" s="54"/>
      <c r="M19" s="40">
        <f>SUM(DO!M19,ACNHS!M19,TNHS!M19,ANHS!M19,SVNHS!M19)</f>
        <v>0</v>
      </c>
      <c r="N19" s="43">
        <f t="shared" si="1"/>
        <v>0</v>
      </c>
      <c r="O19" s="54"/>
      <c r="P19" s="54"/>
      <c r="Q19" s="54"/>
      <c r="R19" s="54"/>
      <c r="S19" s="40">
        <f t="shared" si="2"/>
        <v>0</v>
      </c>
      <c r="T19" s="42">
        <f t="shared" si="3"/>
        <v>0</v>
      </c>
      <c r="U19" s="44">
        <f t="shared" si="4"/>
        <v>17770900.540000003</v>
      </c>
      <c r="V19" s="55"/>
      <c r="W19" s="54"/>
      <c r="X19" s="54"/>
      <c r="Y19" s="47">
        <f t="shared" si="5"/>
        <v>0</v>
      </c>
      <c r="Z19" s="41">
        <f t="shared" ref="Z19:AC19" si="9">E19+J19+O19+V19</f>
        <v>16366565.270000001</v>
      </c>
      <c r="AA19" s="40">
        <f t="shared" si="9"/>
        <v>1404335.27</v>
      </c>
      <c r="AB19" s="40">
        <f t="shared" si="9"/>
        <v>0</v>
      </c>
      <c r="AC19" s="40">
        <f t="shared" si="9"/>
        <v>0</v>
      </c>
      <c r="AD19" s="48">
        <f t="shared" si="7"/>
        <v>17770900.540000003</v>
      </c>
      <c r="AE19" s="49" t="s">
        <v>47</v>
      </c>
    </row>
    <row r="20" spans="1:31" ht="17.25" customHeight="1" x14ac:dyDescent="0.2">
      <c r="A20" s="25" t="s">
        <v>48</v>
      </c>
      <c r="B20" s="57"/>
      <c r="C20" s="57"/>
      <c r="D20" s="37"/>
      <c r="E20" s="41">
        <f>SUM(DO!E20,ACNHS!E20,TNHS!E20,ANHS!E20,SVNHS!E20)</f>
        <v>928792.12999999989</v>
      </c>
      <c r="F20" s="43">
        <f>SUM(DO!F20,ACNHS!F20,TNHS!F20,ANHS!F20,SVNHS!F20)</f>
        <v>123367.65</v>
      </c>
      <c r="G20" s="43">
        <f>SUM(DO!G20,ACNHS!G20,TNHS!G20,ANHS!G20,SVNHS!G20)</f>
        <v>0</v>
      </c>
      <c r="H20" s="43">
        <f>SUM(DO!H20,ACNHS!H20,TNHS!H20,ANHS!H20,SVNHS!H20)</f>
        <v>0</v>
      </c>
      <c r="I20" s="42">
        <f t="shared" si="0"/>
        <v>1052159.7799999998</v>
      </c>
      <c r="J20" s="46">
        <f>SUM(DO!J20,ACNHS!J20,TNHS!J20,ANHS!J20,SVNHS!J20)</f>
        <v>0</v>
      </c>
      <c r="K20" s="40">
        <f>SUM(DO!K20,ACNHS!K20,TNHS!K20,ANHS!K20,SVNHS!K20)</f>
        <v>0</v>
      </c>
      <c r="L20" s="54"/>
      <c r="M20" s="40">
        <f>SUM(DO!M20,ACNHS!M20,TNHS!M20,ANHS!M20,SVNHS!M20)</f>
        <v>0</v>
      </c>
      <c r="N20" s="43">
        <f t="shared" si="1"/>
        <v>0</v>
      </c>
      <c r="O20" s="54"/>
      <c r="P20" s="54"/>
      <c r="Q20" s="54"/>
      <c r="R20" s="54"/>
      <c r="S20" s="40">
        <f t="shared" si="2"/>
        <v>0</v>
      </c>
      <c r="T20" s="42">
        <f t="shared" si="3"/>
        <v>0</v>
      </c>
      <c r="U20" s="44">
        <f t="shared" si="4"/>
        <v>1052159.7799999998</v>
      </c>
      <c r="V20" s="55"/>
      <c r="W20" s="54"/>
      <c r="X20" s="54"/>
      <c r="Y20" s="47">
        <f t="shared" si="5"/>
        <v>0</v>
      </c>
      <c r="Z20" s="41">
        <f t="shared" ref="Z20:AC20" si="10">E20+J20+O20+V20</f>
        <v>928792.12999999989</v>
      </c>
      <c r="AA20" s="40">
        <f t="shared" si="10"/>
        <v>123367.65</v>
      </c>
      <c r="AB20" s="40">
        <f t="shared" si="10"/>
        <v>0</v>
      </c>
      <c r="AC20" s="40">
        <f t="shared" si="10"/>
        <v>0</v>
      </c>
      <c r="AD20" s="48">
        <f t="shared" si="7"/>
        <v>1052159.7799999998</v>
      </c>
      <c r="AE20" s="49" t="s">
        <v>49</v>
      </c>
    </row>
    <row r="21" spans="1:31" ht="17.25" customHeight="1" x14ac:dyDescent="0.2">
      <c r="A21" s="25" t="s">
        <v>50</v>
      </c>
      <c r="B21" s="57"/>
      <c r="C21" s="57"/>
      <c r="D21" s="37"/>
      <c r="E21" s="55"/>
      <c r="F21" s="54"/>
      <c r="G21" s="54"/>
      <c r="H21" s="54"/>
      <c r="I21" s="42"/>
      <c r="J21" s="55"/>
      <c r="K21" s="54"/>
      <c r="L21" s="54"/>
      <c r="M21" s="53" t="s">
        <v>55</v>
      </c>
      <c r="N21" s="43"/>
      <c r="O21" s="54"/>
      <c r="P21" s="54"/>
      <c r="Q21" s="54"/>
      <c r="R21" s="54"/>
      <c r="S21" s="40"/>
      <c r="T21" s="42"/>
      <c r="U21" s="44"/>
      <c r="V21" s="55"/>
      <c r="W21" s="54"/>
      <c r="X21" s="54"/>
      <c r="Y21" s="47"/>
      <c r="Z21" s="55"/>
      <c r="AA21" s="54"/>
      <c r="AB21" s="54"/>
      <c r="AC21" s="54"/>
      <c r="AD21" s="48"/>
      <c r="AE21" s="49"/>
    </row>
    <row r="22" spans="1:31" ht="17.25" customHeight="1" x14ac:dyDescent="0.2">
      <c r="A22" s="25" t="s">
        <v>51</v>
      </c>
      <c r="B22" s="57"/>
      <c r="C22" s="57"/>
      <c r="D22" s="37"/>
      <c r="E22" s="55"/>
      <c r="F22" s="54"/>
      <c r="G22" s="54"/>
      <c r="H22" s="54"/>
      <c r="I22" s="42"/>
      <c r="J22" s="55"/>
      <c r="K22" s="54"/>
      <c r="L22" s="54"/>
      <c r="M22" s="54"/>
      <c r="N22" s="43"/>
      <c r="O22" s="54"/>
      <c r="P22" s="54"/>
      <c r="Q22" s="54"/>
      <c r="R22" s="54"/>
      <c r="S22" s="40"/>
      <c r="T22" s="42"/>
      <c r="U22" s="44"/>
      <c r="V22" s="55"/>
      <c r="W22" s="54"/>
      <c r="X22" s="54"/>
      <c r="Y22" s="47"/>
      <c r="Z22" s="55"/>
      <c r="AA22" s="54"/>
      <c r="AB22" s="54"/>
      <c r="AC22" s="54"/>
      <c r="AD22" s="48"/>
      <c r="AE22" s="62"/>
    </row>
    <row r="23" spans="1:31" ht="17.25" customHeight="1" x14ac:dyDescent="0.2">
      <c r="A23" s="25" t="s">
        <v>52</v>
      </c>
      <c r="B23" s="57"/>
      <c r="C23" s="57"/>
      <c r="D23" s="37"/>
      <c r="E23" s="55"/>
      <c r="F23" s="54"/>
      <c r="G23" s="54"/>
      <c r="H23" s="54"/>
      <c r="I23" s="42"/>
      <c r="J23" s="55"/>
      <c r="K23" s="54"/>
      <c r="L23" s="54"/>
      <c r="M23" s="54"/>
      <c r="N23" s="43"/>
      <c r="O23" s="54"/>
      <c r="P23" s="54"/>
      <c r="Q23" s="54"/>
      <c r="R23" s="54"/>
      <c r="S23" s="40"/>
      <c r="T23" s="42"/>
      <c r="U23" s="44"/>
      <c r="V23" s="55"/>
      <c r="W23" s="54"/>
      <c r="X23" s="54"/>
      <c r="Y23" s="47"/>
      <c r="Z23" s="41"/>
      <c r="AA23" s="40"/>
      <c r="AB23" s="54"/>
      <c r="AC23" s="54"/>
      <c r="AD23" s="48"/>
      <c r="AE23" s="62"/>
    </row>
    <row r="24" spans="1:31" ht="17.25" customHeight="1" x14ac:dyDescent="0.2">
      <c r="A24" s="35"/>
      <c r="B24" s="63" t="s">
        <v>53</v>
      </c>
      <c r="C24" s="63"/>
      <c r="D24" s="64"/>
      <c r="E24" s="65">
        <f t="shared" ref="E24:AD24" si="11">SUM(E18:E23)</f>
        <v>33743500.980000004</v>
      </c>
      <c r="F24" s="66">
        <f t="shared" si="11"/>
        <v>4799231.57</v>
      </c>
      <c r="G24" s="66">
        <f t="shared" si="11"/>
        <v>0</v>
      </c>
      <c r="H24" s="67">
        <f t="shared" si="11"/>
        <v>0</v>
      </c>
      <c r="I24" s="69">
        <f t="shared" si="11"/>
        <v>38542732.549999997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7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0</v>
      </c>
      <c r="U24" s="65">
        <f t="shared" si="11"/>
        <v>38542732.549999997</v>
      </c>
      <c r="V24" s="73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33743500.980000004</v>
      </c>
      <c r="AA24" s="66">
        <f t="shared" si="11"/>
        <v>4799231.57</v>
      </c>
      <c r="AB24" s="66">
        <f t="shared" si="11"/>
        <v>0</v>
      </c>
      <c r="AC24" s="67">
        <f t="shared" si="11"/>
        <v>0</v>
      </c>
      <c r="AD24" s="70">
        <f t="shared" si="11"/>
        <v>38542732.549999997</v>
      </c>
      <c r="AE24" s="62"/>
    </row>
    <row r="25" spans="1:31" ht="17.25" customHeight="1" x14ac:dyDescent="0.2">
      <c r="A25" s="80" t="s">
        <v>58</v>
      </c>
      <c r="B25" s="3"/>
      <c r="C25" s="57"/>
      <c r="D25" s="37"/>
      <c r="E25" s="41"/>
      <c r="F25" s="40"/>
      <c r="G25" s="40"/>
      <c r="H25" s="40"/>
      <c r="I25" s="42"/>
      <c r="J25" s="41"/>
      <c r="K25" s="43"/>
      <c r="L25" s="43"/>
      <c r="M25" s="43"/>
      <c r="N25" s="43"/>
      <c r="O25" s="43"/>
      <c r="P25" s="40"/>
      <c r="Q25" s="40"/>
      <c r="R25" s="40"/>
      <c r="S25" s="40"/>
      <c r="T25" s="42"/>
      <c r="U25" s="44"/>
      <c r="V25" s="41"/>
      <c r="W25" s="40"/>
      <c r="X25" s="40"/>
      <c r="Y25" s="42"/>
      <c r="Z25" s="41"/>
      <c r="AA25" s="40"/>
      <c r="AB25" s="40"/>
      <c r="AC25" s="40"/>
      <c r="AD25" s="48"/>
      <c r="AE25" s="50"/>
    </row>
    <row r="26" spans="1:31" ht="17.25" customHeight="1" x14ac:dyDescent="0.2">
      <c r="A26" s="190" t="s">
        <v>54</v>
      </c>
      <c r="B26" s="152"/>
      <c r="C26" s="57"/>
      <c r="D26" s="37"/>
      <c r="E26" s="55">
        <f>SUM(DO!E26,ACNHS!E26,TNHS!E26,ANHS!E26,SVNHS!E26)</f>
        <v>58230770</v>
      </c>
      <c r="F26" s="82">
        <f>SUM(DO!F26,ACNHS!F26,TNHS!F26,ANHS!F26,SVNHS!F26)</f>
        <v>4498795</v>
      </c>
      <c r="G26" s="40"/>
      <c r="H26" s="43">
        <f>SUM(DO!H26,ACNHS!H26,TNHS!H26,ANHS!H26,SVNHS!H26)</f>
        <v>4848243</v>
      </c>
      <c r="I26" s="42">
        <f t="shared" ref="I26:I29" si="12">SUM(E26:H26)</f>
        <v>67577808</v>
      </c>
      <c r="J26" s="55">
        <f>SUM(DO!J26,ACNHS!J26,TNHS!J26,ANHS!J26,SVNHS!J26)</f>
        <v>0</v>
      </c>
      <c r="K26" s="54">
        <f>SUM(DO!K26,ACNHS!K26,TNHS!K26,ANHS!K26,SVNHS!K26)</f>
        <v>0</v>
      </c>
      <c r="L26" s="43"/>
      <c r="M26" s="40">
        <f>SUM(DO!M26,ACNHS!M26,TNHS!M26,ANHS!M26,SVNHS!M26)</f>
        <v>0</v>
      </c>
      <c r="N26" s="54">
        <f t="shared" ref="N26:N29" si="13">SUM(J26:M26)</f>
        <v>0</v>
      </c>
      <c r="O26" s="43"/>
      <c r="P26" s="40"/>
      <c r="Q26" s="40"/>
      <c r="R26" s="40"/>
      <c r="S26" s="40">
        <f t="shared" ref="S26:S29" si="14">SUM(O26:R26)</f>
        <v>0</v>
      </c>
      <c r="T26" s="42">
        <f t="shared" ref="T26:T29" si="15">N26+S26</f>
        <v>0</v>
      </c>
      <c r="U26" s="44">
        <f t="shared" ref="U26:U29" si="16">I26+T26</f>
        <v>67577808</v>
      </c>
      <c r="V26" s="41"/>
      <c r="W26" s="40"/>
      <c r="X26" s="40"/>
      <c r="Y26" s="47">
        <f t="shared" ref="Y26:Y29" si="17">SUM(V26:X26)</f>
        <v>0</v>
      </c>
      <c r="Z26" s="41">
        <f t="shared" ref="Z26:AA26" si="18">E26+J26+O26+V26</f>
        <v>58230770</v>
      </c>
      <c r="AA26" s="40">
        <f t="shared" si="18"/>
        <v>4498795</v>
      </c>
      <c r="AB26" s="40"/>
      <c r="AC26" s="40">
        <f t="shared" ref="AC26:AC29" si="19">H26+M26+R26+Y26</f>
        <v>4848243</v>
      </c>
      <c r="AD26" s="48">
        <f t="shared" ref="AD26:AD29" si="20">Z26+AA26+AC26</f>
        <v>67577808</v>
      </c>
      <c r="AE26" s="50"/>
    </row>
    <row r="27" spans="1:31" ht="17.25" customHeight="1" x14ac:dyDescent="0.2">
      <c r="A27" s="191" t="s">
        <v>44</v>
      </c>
      <c r="B27" s="152"/>
      <c r="C27" s="57"/>
      <c r="D27" s="37"/>
      <c r="E27" s="55">
        <f>SUM(DO!E27,ACNHS!E27,TNHS!E27,ANHS!E27,SVNHS!E27)</f>
        <v>48038899.060000002</v>
      </c>
      <c r="F27" s="82">
        <f>SUM(DO!F27,ACNHS!F27,TNHS!F27,ANHS!F27,SVNHS!F27)</f>
        <v>2976761.88</v>
      </c>
      <c r="G27" s="54"/>
      <c r="H27" s="43">
        <f>SUM(DO!H27,ACNHS!H27,TNHS!H27,ANHS!H27,SVNHS!H27)</f>
        <v>0</v>
      </c>
      <c r="I27" s="42">
        <f t="shared" si="12"/>
        <v>51015660.940000005</v>
      </c>
      <c r="J27" s="55">
        <f>SUM(DO!J27,ACNHS!J27,TNHS!J27,ANHS!J27,SVNHS!J27)</f>
        <v>0</v>
      </c>
      <c r="K27" s="82">
        <f>SUM(DO!K27,ACNHS!K27,TNHS!K27,ANHS!K27,SVNHS!K27)</f>
        <v>0</v>
      </c>
      <c r="L27" s="54"/>
      <c r="M27" s="40">
        <f>SUM(DO!M27,ACNHS!M27,TNHS!M27,ANHS!M27,SVNHS!M27)</f>
        <v>0</v>
      </c>
      <c r="N27" s="54">
        <f t="shared" si="13"/>
        <v>0</v>
      </c>
      <c r="O27" s="54"/>
      <c r="P27" s="54"/>
      <c r="Q27" s="54"/>
      <c r="R27" s="54"/>
      <c r="S27" s="40">
        <f t="shared" si="14"/>
        <v>0</v>
      </c>
      <c r="T27" s="42">
        <f t="shared" si="15"/>
        <v>0</v>
      </c>
      <c r="U27" s="44">
        <f t="shared" si="16"/>
        <v>51015660.940000005</v>
      </c>
      <c r="V27" s="55"/>
      <c r="W27" s="54"/>
      <c r="X27" s="54"/>
      <c r="Y27" s="47">
        <f t="shared" si="17"/>
        <v>0</v>
      </c>
      <c r="Z27" s="55">
        <f t="shared" ref="Z27:AA27" si="21">E27+J27+O27+V27</f>
        <v>48038899.060000002</v>
      </c>
      <c r="AA27" s="54">
        <f t="shared" si="21"/>
        <v>2976761.88</v>
      </c>
      <c r="AB27" s="54"/>
      <c r="AC27" s="40">
        <f t="shared" si="19"/>
        <v>0</v>
      </c>
      <c r="AD27" s="48">
        <f t="shared" si="20"/>
        <v>51015660.940000005</v>
      </c>
      <c r="AE27" s="62"/>
    </row>
    <row r="28" spans="1:31" ht="17.25" customHeight="1" x14ac:dyDescent="0.2">
      <c r="A28" s="51" t="s">
        <v>46</v>
      </c>
      <c r="B28" s="78"/>
      <c r="C28" s="57"/>
      <c r="D28" s="37"/>
      <c r="E28" s="55">
        <f>SUM(DO!E28,ACNHS!E28,TNHS!E28,ANHS!E28,SVNHS!E28)</f>
        <v>15691731.689999998</v>
      </c>
      <c r="F28" s="82">
        <f>SUM(DO!F28,ACNHS!F28,TNHS!F28,ANHS!F28,SVNHS!F28)</f>
        <v>1803118.15</v>
      </c>
      <c r="G28" s="54"/>
      <c r="H28" s="43">
        <f>SUM(DO!H28,ACNHS!H28,TNHS!H28,ANHS!H28,SVNHS!H28)</f>
        <v>1139580.73</v>
      </c>
      <c r="I28" s="42">
        <f t="shared" si="12"/>
        <v>18634430.569999997</v>
      </c>
      <c r="J28" s="55">
        <f>SUM(DO!J28,ACNHS!J28,TNHS!J28,ANHS!J28,SVNHS!J28)</f>
        <v>0</v>
      </c>
      <c r="K28" s="82">
        <f>SUM(DO!K28,ACNHS!K28,TNHS!K28,ANHS!K28,SVNHS!K28)</f>
        <v>0</v>
      </c>
      <c r="L28" s="54"/>
      <c r="M28" s="40">
        <f>SUM(DO!M28,ACNHS!M28,TNHS!M28,ANHS!M28,SVNHS!M28)</f>
        <v>0</v>
      </c>
      <c r="N28" s="54">
        <f t="shared" si="13"/>
        <v>0</v>
      </c>
      <c r="O28" s="54"/>
      <c r="P28" s="54"/>
      <c r="Q28" s="54"/>
      <c r="R28" s="54"/>
      <c r="S28" s="40">
        <f t="shared" si="14"/>
        <v>0</v>
      </c>
      <c r="T28" s="42">
        <f t="shared" si="15"/>
        <v>0</v>
      </c>
      <c r="U28" s="44">
        <f t="shared" si="16"/>
        <v>18634430.569999997</v>
      </c>
      <c r="V28" s="55"/>
      <c r="W28" s="54"/>
      <c r="X28" s="54"/>
      <c r="Y28" s="47">
        <f t="shared" si="17"/>
        <v>0</v>
      </c>
      <c r="Z28" s="55">
        <f t="shared" ref="Z28:AA28" si="22">E28+J28+O28+V28</f>
        <v>15691731.689999998</v>
      </c>
      <c r="AA28" s="54">
        <f t="shared" si="22"/>
        <v>1803118.15</v>
      </c>
      <c r="AB28" s="54"/>
      <c r="AC28" s="40">
        <f t="shared" si="19"/>
        <v>1139580.73</v>
      </c>
      <c r="AD28" s="48">
        <f t="shared" si="20"/>
        <v>18634430.569999997</v>
      </c>
      <c r="AE28" s="62"/>
    </row>
    <row r="29" spans="1:31" ht="17.25" customHeight="1" x14ac:dyDescent="0.2">
      <c r="A29" s="51" t="s">
        <v>56</v>
      </c>
      <c r="B29" s="78"/>
      <c r="C29" s="57"/>
      <c r="D29" s="37"/>
      <c r="E29" s="55">
        <f>SUM(DO!E29,ACNHS!E29,TNHS!E29,ANHS!E29,SVNHS!E29)</f>
        <v>921107.2</v>
      </c>
      <c r="F29" s="82">
        <f>SUM(DO!F29,ACNHS!F29,TNHS!F29,ANHS!F29,SVNHS!F29)</f>
        <v>158535.86000000002</v>
      </c>
      <c r="G29" s="54"/>
      <c r="H29" s="43">
        <f>SUM(DO!H29,ACNHS!H29,TNHS!H29,ANHS!H29,SVNHS!H29)</f>
        <v>85043.34</v>
      </c>
      <c r="I29" s="42">
        <f t="shared" si="12"/>
        <v>1164686.4000000001</v>
      </c>
      <c r="J29" s="55">
        <f>SUM(DO!J29,ACNHS!J29,TNHS!J29,ANHS!J29,SVNHS!J29)</f>
        <v>0</v>
      </c>
      <c r="K29" s="82">
        <f>SUM(DO!K29,ACNHS!K29,TNHS!K29,ANHS!K29,SVNHS!K29)</f>
        <v>0</v>
      </c>
      <c r="L29" s="54"/>
      <c r="M29" s="40">
        <f>SUM(DO!M29,ACNHS!M29,TNHS!M29,ANHS!M29,SVNHS!M29)</f>
        <v>0</v>
      </c>
      <c r="N29" s="54">
        <f t="shared" si="13"/>
        <v>0</v>
      </c>
      <c r="O29" s="54"/>
      <c r="P29" s="54"/>
      <c r="Q29" s="54"/>
      <c r="R29" s="54"/>
      <c r="S29" s="40">
        <f t="shared" si="14"/>
        <v>0</v>
      </c>
      <c r="T29" s="42">
        <f t="shared" si="15"/>
        <v>0</v>
      </c>
      <c r="U29" s="44">
        <f t="shared" si="16"/>
        <v>1164686.4000000001</v>
      </c>
      <c r="V29" s="55"/>
      <c r="W29" s="54"/>
      <c r="X29" s="54"/>
      <c r="Y29" s="47">
        <f t="shared" si="17"/>
        <v>0</v>
      </c>
      <c r="Z29" s="79">
        <f t="shared" ref="Z29:AA29" si="23">E29+J29+O29+V29</f>
        <v>921107.2</v>
      </c>
      <c r="AA29" s="54">
        <f t="shared" si="23"/>
        <v>158535.86000000002</v>
      </c>
      <c r="AB29" s="54"/>
      <c r="AC29" s="40">
        <f t="shared" si="19"/>
        <v>85043.34</v>
      </c>
      <c r="AD29" s="48">
        <f t="shared" si="20"/>
        <v>1164686.4000000001</v>
      </c>
      <c r="AE29" s="62"/>
    </row>
    <row r="30" spans="1:31" ht="17.25" customHeight="1" x14ac:dyDescent="0.2">
      <c r="A30" s="51" t="s">
        <v>57</v>
      </c>
      <c r="B30" s="78"/>
      <c r="C30" s="57"/>
      <c r="D30" s="37"/>
      <c r="E30" s="55"/>
      <c r="F30" s="54"/>
      <c r="G30" s="54"/>
      <c r="H30" s="54"/>
      <c r="I30" s="42"/>
      <c r="J30" s="55"/>
      <c r="K30" s="54"/>
      <c r="L30" s="54"/>
      <c r="M30" s="54"/>
      <c r="N30" s="54"/>
      <c r="O30" s="54"/>
      <c r="P30" s="54"/>
      <c r="Q30" s="54"/>
      <c r="R30" s="54"/>
      <c r="S30" s="40"/>
      <c r="T30" s="42"/>
      <c r="U30" s="44"/>
      <c r="V30" s="55"/>
      <c r="W30" s="54"/>
      <c r="X30" s="54"/>
      <c r="Y30" s="47"/>
      <c r="Z30" s="79"/>
      <c r="AA30" s="54"/>
      <c r="AB30" s="54"/>
      <c r="AC30" s="54"/>
      <c r="AD30" s="72"/>
      <c r="AE30" s="62"/>
    </row>
    <row r="31" spans="1:31" ht="17.25" customHeight="1" x14ac:dyDescent="0.2">
      <c r="A31" s="51" t="s">
        <v>59</v>
      </c>
      <c r="B31" s="78"/>
      <c r="C31" s="57"/>
      <c r="D31" s="37"/>
      <c r="E31" s="55"/>
      <c r="F31" s="54"/>
      <c r="G31" s="54"/>
      <c r="H31" s="54"/>
      <c r="I31" s="42"/>
      <c r="J31" s="55"/>
      <c r="K31" s="54"/>
      <c r="L31" s="54"/>
      <c r="M31" s="54"/>
      <c r="N31" s="54"/>
      <c r="O31" s="54"/>
      <c r="P31" s="54"/>
      <c r="Q31" s="54"/>
      <c r="R31" s="54"/>
      <c r="S31" s="40"/>
      <c r="T31" s="42"/>
      <c r="U31" s="44"/>
      <c r="V31" s="55"/>
      <c r="W31" s="54"/>
      <c r="X31" s="54"/>
      <c r="Y31" s="47"/>
      <c r="Z31" s="79"/>
      <c r="AA31" s="54"/>
      <c r="AB31" s="54"/>
      <c r="AC31" s="54"/>
      <c r="AD31" s="72"/>
      <c r="AE31" s="62"/>
    </row>
    <row r="32" spans="1:31" ht="17.25" customHeight="1" x14ac:dyDescent="0.2">
      <c r="A32" s="51" t="s">
        <v>60</v>
      </c>
      <c r="B32" s="78"/>
      <c r="C32" s="57"/>
      <c r="D32" s="37"/>
      <c r="E32" s="55"/>
      <c r="F32" s="54"/>
      <c r="G32" s="54"/>
      <c r="H32" s="54"/>
      <c r="I32" s="42"/>
      <c r="J32" s="55"/>
      <c r="K32" s="54"/>
      <c r="L32" s="54"/>
      <c r="M32" s="54"/>
      <c r="N32" s="54"/>
      <c r="O32" s="54"/>
      <c r="P32" s="54"/>
      <c r="Q32" s="54"/>
      <c r="R32" s="54"/>
      <c r="S32" s="40"/>
      <c r="T32" s="42"/>
      <c r="U32" s="44"/>
      <c r="V32" s="55"/>
      <c r="W32" s="54"/>
      <c r="X32" s="54"/>
      <c r="Y32" s="47"/>
      <c r="Z32" s="79"/>
      <c r="AA32" s="54"/>
      <c r="AB32" s="54"/>
      <c r="AC32" s="54"/>
      <c r="AD32" s="72"/>
      <c r="AE32" s="62"/>
    </row>
    <row r="33" spans="1:31" ht="17.25" customHeight="1" x14ac:dyDescent="0.2">
      <c r="A33" s="81"/>
      <c r="B33" s="63" t="s">
        <v>53</v>
      </c>
      <c r="C33" s="63"/>
      <c r="D33" s="64"/>
      <c r="E33" s="65">
        <f t="shared" ref="E33:AD33" si="24">SUM(E27:E32)</f>
        <v>64651737.950000003</v>
      </c>
      <c r="F33" s="66">
        <f t="shared" si="24"/>
        <v>4938415.8899999997</v>
      </c>
      <c r="G33" s="66">
        <f t="shared" si="24"/>
        <v>0</v>
      </c>
      <c r="H33" s="66">
        <f t="shared" si="24"/>
        <v>1224624.07</v>
      </c>
      <c r="I33" s="68">
        <f t="shared" si="24"/>
        <v>70814777.910000011</v>
      </c>
      <c r="J33" s="65">
        <f t="shared" si="24"/>
        <v>0</v>
      </c>
      <c r="K33" s="66">
        <f t="shared" si="24"/>
        <v>0</v>
      </c>
      <c r="L33" s="66">
        <f t="shared" si="24"/>
        <v>0</v>
      </c>
      <c r="M33" s="66">
        <f t="shared" si="24"/>
        <v>0</v>
      </c>
      <c r="N33" s="66">
        <f t="shared" si="24"/>
        <v>0</v>
      </c>
      <c r="O33" s="66">
        <f t="shared" si="24"/>
        <v>0</v>
      </c>
      <c r="P33" s="66">
        <f t="shared" si="24"/>
        <v>0</v>
      </c>
      <c r="Q33" s="66">
        <f t="shared" si="24"/>
        <v>0</v>
      </c>
      <c r="R33" s="66">
        <f t="shared" si="24"/>
        <v>0</v>
      </c>
      <c r="S33" s="66">
        <f t="shared" si="24"/>
        <v>0</v>
      </c>
      <c r="T33" s="68">
        <f t="shared" si="24"/>
        <v>0</v>
      </c>
      <c r="U33" s="65">
        <f t="shared" si="24"/>
        <v>70814777.910000011</v>
      </c>
      <c r="V33" s="65">
        <f t="shared" si="24"/>
        <v>0</v>
      </c>
      <c r="W33" s="66">
        <f t="shared" si="24"/>
        <v>0</v>
      </c>
      <c r="X33" s="66">
        <f t="shared" si="24"/>
        <v>0</v>
      </c>
      <c r="Y33" s="68">
        <f t="shared" si="24"/>
        <v>0</v>
      </c>
      <c r="Z33" s="65">
        <f t="shared" si="24"/>
        <v>64651737.950000003</v>
      </c>
      <c r="AA33" s="66">
        <f t="shared" si="24"/>
        <v>4938415.8899999997</v>
      </c>
      <c r="AB33" s="66">
        <f t="shared" si="24"/>
        <v>0</v>
      </c>
      <c r="AC33" s="66">
        <f t="shared" si="24"/>
        <v>1224624.07</v>
      </c>
      <c r="AD33" s="68">
        <f t="shared" si="24"/>
        <v>70814777.910000011</v>
      </c>
      <c r="AE33" s="62"/>
    </row>
    <row r="34" spans="1:31" ht="17.25" customHeight="1" x14ac:dyDescent="0.2">
      <c r="A34" s="80" t="s">
        <v>61</v>
      </c>
      <c r="B34" s="3"/>
      <c r="C34" s="57"/>
      <c r="D34" s="37"/>
      <c r="E34" s="41"/>
      <c r="F34" s="40"/>
      <c r="G34" s="40"/>
      <c r="H34" s="40"/>
      <c r="I34" s="42"/>
      <c r="J34" s="41"/>
      <c r="K34" s="43"/>
      <c r="L34" s="43"/>
      <c r="M34" s="43"/>
      <c r="N34" s="43"/>
      <c r="O34" s="43"/>
      <c r="P34" s="40"/>
      <c r="Q34" s="40"/>
      <c r="R34" s="40"/>
      <c r="S34" s="40"/>
      <c r="T34" s="42"/>
      <c r="U34" s="44"/>
      <c r="V34" s="46"/>
      <c r="W34" s="40"/>
      <c r="X34" s="40"/>
      <c r="Y34" s="71"/>
      <c r="Z34" s="46"/>
      <c r="AA34" s="40"/>
      <c r="AB34" s="40"/>
      <c r="AC34" s="40"/>
      <c r="AD34" s="72"/>
      <c r="AE34" s="62"/>
    </row>
    <row r="35" spans="1:31" ht="17.25" customHeight="1" x14ac:dyDescent="0.2">
      <c r="A35" s="190" t="s">
        <v>54</v>
      </c>
      <c r="B35" s="152"/>
      <c r="C35" s="57"/>
      <c r="D35" s="37"/>
      <c r="E35" s="46">
        <f>SUM(DO!E34,ACNHS!E35,TNHS!E35,ANHS!E35,SVNHS!E35)</f>
        <v>10128110</v>
      </c>
      <c r="F35" s="40">
        <f>SUM(DO!F35,ACNHS!F35,TNHS!F35,ANHS!F35,SVNHS!F35)</f>
        <v>3425518</v>
      </c>
      <c r="G35" s="40"/>
      <c r="H35" s="43">
        <f>SUM(DO!H35,ACNHS!H35,TNHS!H35,ANHS!H35,SVNHS!H35)</f>
        <v>3578837</v>
      </c>
      <c r="I35" s="42">
        <f t="shared" ref="I35:I38" si="25">SUM(E35:H35)</f>
        <v>17132465</v>
      </c>
      <c r="J35" s="46">
        <f>SUM(DO!J35,ACNHS!J35,TNHS!J35,ANHS!J35,SVNHS!J35)</f>
        <v>0</v>
      </c>
      <c r="K35" s="48">
        <f>SUM(DO!K35,ACNHS!K35,TNHS!K35,ANHS!K35,SVNHS!K35)</f>
        <v>0</v>
      </c>
      <c r="L35" s="40"/>
      <c r="M35" s="48">
        <f>SUM(DO!M35,ACNHS!M35,TNHS!M35,ANHS!M35,SVNHS!M35)</f>
        <v>0</v>
      </c>
      <c r="N35" s="54">
        <f t="shared" ref="N35:N38" si="26">SUM(J35:M35)</f>
        <v>0</v>
      </c>
      <c r="O35" s="43"/>
      <c r="P35" s="40"/>
      <c r="Q35" s="40"/>
      <c r="R35" s="40"/>
      <c r="S35" s="40">
        <f t="shared" ref="S35:S38" si="27">SUM(O35:R35)</f>
        <v>0</v>
      </c>
      <c r="T35" s="42">
        <f t="shared" ref="T35:T38" si="28">N35+S35</f>
        <v>0</v>
      </c>
      <c r="U35" s="44">
        <f t="shared" ref="U35:U38" si="29">I35+T35</f>
        <v>17132465</v>
      </c>
      <c r="V35" s="46"/>
      <c r="W35" s="40"/>
      <c r="X35" s="40"/>
      <c r="Y35" s="74">
        <f t="shared" ref="Y35:Y38" si="30">SUM(V35:X35)</f>
        <v>0</v>
      </c>
      <c r="Z35" s="46">
        <f t="shared" ref="Z35:AA35" si="31">E35+J35+O35+V35</f>
        <v>10128110</v>
      </c>
      <c r="AA35" s="40">
        <f t="shared" si="31"/>
        <v>3425518</v>
      </c>
      <c r="AB35" s="40"/>
      <c r="AC35" s="40">
        <f>DO!AC35</f>
        <v>3578837</v>
      </c>
      <c r="AD35" s="72">
        <f>Z35+AA35</f>
        <v>13553628</v>
      </c>
      <c r="AE35" s="62"/>
    </row>
    <row r="36" spans="1:31" ht="17.25" customHeight="1" x14ac:dyDescent="0.2">
      <c r="A36" s="191" t="s">
        <v>44</v>
      </c>
      <c r="B36" s="152"/>
      <c r="C36" s="57"/>
      <c r="D36" s="37"/>
      <c r="E36" s="46">
        <f>SUM(DO!E36,ACNHS!E36,TNHS!E36,ANHS!E36,SVNHS!E36)</f>
        <v>31920111.720000003</v>
      </c>
      <c r="F36" s="40">
        <f>SUM(DO!F36,ACNHS!F36,TNHS!F36,ANHS!F36,SVNHS!F36)</f>
        <v>2854009.0199999958</v>
      </c>
      <c r="G36" s="54"/>
      <c r="H36" s="43">
        <f>SUM(DO!H36,ACNHS!H36,TNHS!H36,ANHS!H36,SVNHS!H36)</f>
        <v>0</v>
      </c>
      <c r="I36" s="42">
        <f t="shared" si="25"/>
        <v>34774120.739999995</v>
      </c>
      <c r="J36" s="46">
        <f>SUM(DO!J36,ACNHS!J36,TNHS!J36,ANHS!J36,SVNHS!J36)</f>
        <v>0</v>
      </c>
      <c r="K36" s="48">
        <f>SUM(DO!K36,ACNHS!K36,TNHS!K36,ANHS!K36,SVNHS!K36)</f>
        <v>0</v>
      </c>
      <c r="L36" s="54"/>
      <c r="M36" s="48">
        <f>SUM(DO!M36,ACNHS!M36,TNHS!M36,ANHS!M36,SVNHS!M36)</f>
        <v>0</v>
      </c>
      <c r="N36" s="54">
        <f t="shared" si="26"/>
        <v>0</v>
      </c>
      <c r="O36" s="54"/>
      <c r="P36" s="54"/>
      <c r="Q36" s="54"/>
      <c r="R36" s="54"/>
      <c r="S36" s="40">
        <f t="shared" si="27"/>
        <v>0</v>
      </c>
      <c r="T36" s="42">
        <f t="shared" si="28"/>
        <v>0</v>
      </c>
      <c r="U36" s="44">
        <f t="shared" si="29"/>
        <v>34774120.739999995</v>
      </c>
      <c r="V36" s="79"/>
      <c r="W36" s="54"/>
      <c r="X36" s="54"/>
      <c r="Y36" s="74">
        <f t="shared" si="30"/>
        <v>0</v>
      </c>
      <c r="Z36" s="79">
        <f t="shared" ref="Z36:AA36" si="32">E36+J36+O36+V36</f>
        <v>31920111.720000003</v>
      </c>
      <c r="AA36" s="54">
        <f t="shared" si="32"/>
        <v>2854009.0199999958</v>
      </c>
      <c r="AB36" s="54"/>
      <c r="AC36" s="40">
        <f>DO!AC36</f>
        <v>0</v>
      </c>
      <c r="AD36" s="72">
        <f t="shared" ref="AD36:AD37" si="33">Z36+AA36+AC36</f>
        <v>34774120.739999995</v>
      </c>
      <c r="AE36" s="61"/>
    </row>
    <row r="37" spans="1:31" ht="17.25" customHeight="1" x14ac:dyDescent="0.2">
      <c r="A37" s="51" t="s">
        <v>46</v>
      </c>
      <c r="B37" s="78"/>
      <c r="C37" s="57"/>
      <c r="D37" s="37"/>
      <c r="E37" s="46">
        <f>SUM(DO!E37,ACNHS!E37,TNHS!E37,ANHS!E37,SVNHS!E37)</f>
        <v>16017641.350000001</v>
      </c>
      <c r="F37" s="40">
        <f>SUM(DO!F37,ACNHS!F37,TNHS!F37,ANHS!F37,SVNHS!F37)</f>
        <v>4569844.87</v>
      </c>
      <c r="G37" s="54"/>
      <c r="H37" s="43">
        <f>SUM(DO!H37,ACNHS!H37,TNHS!H37,ANHS!H37,SVNHS!H37)</f>
        <v>1525149.56</v>
      </c>
      <c r="I37" s="42">
        <f t="shared" si="25"/>
        <v>22112635.780000001</v>
      </c>
      <c r="J37" s="46">
        <f>SUM(DO!J37,ACNHS!J37,TNHS!J37,ANHS!J37,SVNHS!J37)</f>
        <v>0</v>
      </c>
      <c r="K37" s="48">
        <f>SUM(DO!K37,ACNHS!K37,TNHS!K37,ANHS!K37,SVNHS!K37)</f>
        <v>0</v>
      </c>
      <c r="L37" s="54"/>
      <c r="M37" s="48">
        <f>SUM(DO!M37,ACNHS!M37,TNHS!M37,ANHS!M37,SVNHS!M37)</f>
        <v>242709.37</v>
      </c>
      <c r="N37" s="54">
        <f t="shared" si="26"/>
        <v>242709.37</v>
      </c>
      <c r="O37" s="54"/>
      <c r="P37" s="54"/>
      <c r="Q37" s="54"/>
      <c r="R37" s="54"/>
      <c r="S37" s="40">
        <f t="shared" si="27"/>
        <v>0</v>
      </c>
      <c r="T37" s="42">
        <f t="shared" si="28"/>
        <v>242709.37</v>
      </c>
      <c r="U37" s="44">
        <f t="shared" si="29"/>
        <v>22355345.150000002</v>
      </c>
      <c r="V37" s="79"/>
      <c r="W37" s="54"/>
      <c r="X37" s="54"/>
      <c r="Y37" s="74">
        <f t="shared" si="30"/>
        <v>0</v>
      </c>
      <c r="Z37" s="79">
        <f t="shared" ref="Z37:AA37" si="34">E37+J37+O37+V37</f>
        <v>16017641.350000001</v>
      </c>
      <c r="AA37" s="54">
        <f t="shared" si="34"/>
        <v>4569844.87</v>
      </c>
      <c r="AB37" s="54"/>
      <c r="AC37" s="40">
        <f>DO!AC37</f>
        <v>1767858.9300000002</v>
      </c>
      <c r="AD37" s="72">
        <f t="shared" si="33"/>
        <v>22355345.150000002</v>
      </c>
      <c r="AE37" s="62"/>
    </row>
    <row r="38" spans="1:31" ht="17.25" customHeight="1" x14ac:dyDescent="0.2">
      <c r="A38" s="51" t="s">
        <v>56</v>
      </c>
      <c r="B38" s="78"/>
      <c r="C38" s="57"/>
      <c r="D38" s="37"/>
      <c r="E38" s="46">
        <f>SUM(DO!E38,ACNHS!E38,TNHS!E38,ANHS!E38,SVNHS!E38)</f>
        <v>1129811.3399999999</v>
      </c>
      <c r="F38" s="40">
        <f>SUM(DO!F38,ACNHS!F38,TNHS!F38,ANHS!F38,SVNHS!F38)</f>
        <v>337676.21</v>
      </c>
      <c r="G38" s="54"/>
      <c r="H38" s="43">
        <f>SUM(DO!H38,ACNHS!H38,TNHS!H38,ANHS!H38,SVNHS!H38)</f>
        <v>0</v>
      </c>
      <c r="I38" s="42">
        <f t="shared" si="25"/>
        <v>1467487.5499999998</v>
      </c>
      <c r="J38" s="46">
        <f>SUM(DO!J38,ACNHS!J38,TNHS!J38,ANHS!J38,SVNHS!J38)</f>
        <v>0</v>
      </c>
      <c r="K38" s="48">
        <f>SUM(DO!K38,ACNHS!K38,TNHS!K38,ANHS!K38,SVNHS!K38)</f>
        <v>0</v>
      </c>
      <c r="L38" s="54"/>
      <c r="M38" s="48">
        <f>SUM(DO!M38,ACNHS!M38,TNHS!M38,ANHS!M38,SVNHS!M38)</f>
        <v>0</v>
      </c>
      <c r="N38" s="54">
        <f t="shared" si="26"/>
        <v>0</v>
      </c>
      <c r="O38" s="54"/>
      <c r="P38" s="54"/>
      <c r="Q38" s="54"/>
      <c r="R38" s="54"/>
      <c r="S38" s="40">
        <f t="shared" si="27"/>
        <v>0</v>
      </c>
      <c r="T38" s="42">
        <f t="shared" si="28"/>
        <v>0</v>
      </c>
      <c r="U38" s="44">
        <f t="shared" si="29"/>
        <v>1467487.5499999998</v>
      </c>
      <c r="V38" s="79"/>
      <c r="W38" s="54"/>
      <c r="X38" s="54"/>
      <c r="Y38" s="74">
        <f t="shared" si="30"/>
        <v>0</v>
      </c>
      <c r="Z38" s="79">
        <f t="shared" ref="Z38:AA38" si="35">E38+J38+O38+V38</f>
        <v>1129811.3399999999</v>
      </c>
      <c r="AA38" s="54">
        <f t="shared" si="35"/>
        <v>337676.21</v>
      </c>
      <c r="AB38" s="54"/>
      <c r="AC38" s="40">
        <f>DO!AC38</f>
        <v>0</v>
      </c>
      <c r="AD38" s="72">
        <f>Z38+AA38</f>
        <v>1467487.5499999998</v>
      </c>
      <c r="AE38" s="62"/>
    </row>
    <row r="39" spans="1:31" ht="17.25" customHeight="1" x14ac:dyDescent="0.2">
      <c r="A39" s="51" t="s">
        <v>57</v>
      </c>
      <c r="B39" s="78"/>
      <c r="C39" s="57"/>
      <c r="D39" s="37"/>
      <c r="E39" s="55"/>
      <c r="F39" s="54"/>
      <c r="G39" s="54"/>
      <c r="H39" s="54"/>
      <c r="I39" s="42"/>
      <c r="J39" s="79"/>
      <c r="K39" s="54"/>
      <c r="L39" s="84"/>
      <c r="M39" s="54"/>
      <c r="N39" s="54"/>
      <c r="O39" s="54"/>
      <c r="P39" s="54"/>
      <c r="Q39" s="54"/>
      <c r="R39" s="54"/>
      <c r="S39" s="40"/>
      <c r="T39" s="42"/>
      <c r="U39" s="44"/>
      <c r="V39" s="79"/>
      <c r="W39" s="54"/>
      <c r="X39" s="54"/>
      <c r="Y39" s="74"/>
      <c r="Z39" s="79"/>
      <c r="AA39" s="54"/>
      <c r="AB39" s="54"/>
      <c r="AC39" s="40"/>
      <c r="AD39" s="72"/>
      <c r="AE39" s="62"/>
    </row>
    <row r="40" spans="1:31" ht="17.25" customHeight="1" x14ac:dyDescent="0.2">
      <c r="A40" s="51" t="s">
        <v>59</v>
      </c>
      <c r="B40" s="78"/>
      <c r="C40" s="57"/>
      <c r="D40" s="37"/>
      <c r="E40" s="55"/>
      <c r="F40" s="54"/>
      <c r="G40" s="54"/>
      <c r="H40" s="54"/>
      <c r="I40" s="42"/>
      <c r="J40" s="55"/>
      <c r="K40" s="54"/>
      <c r="L40" s="54"/>
      <c r="M40" s="54"/>
      <c r="N40" s="54"/>
      <c r="O40" s="54"/>
      <c r="P40" s="54"/>
      <c r="Q40" s="54"/>
      <c r="R40" s="54"/>
      <c r="S40" s="40"/>
      <c r="T40" s="42"/>
      <c r="U40" s="44"/>
      <c r="V40" s="79"/>
      <c r="W40" s="54"/>
      <c r="X40" s="54"/>
      <c r="Y40" s="74"/>
      <c r="Z40" s="79"/>
      <c r="AA40" s="54"/>
      <c r="AB40" s="54"/>
      <c r="AC40" s="54"/>
      <c r="AD40" s="72"/>
      <c r="AE40" s="62"/>
    </row>
    <row r="41" spans="1:31" ht="17.25" customHeight="1" x14ac:dyDescent="0.2">
      <c r="A41" s="51" t="s">
        <v>60</v>
      </c>
      <c r="B41" s="78"/>
      <c r="C41" s="57"/>
      <c r="D41" s="37"/>
      <c r="E41" s="55"/>
      <c r="F41" s="54"/>
      <c r="G41" s="54"/>
      <c r="H41" s="54"/>
      <c r="I41" s="42"/>
      <c r="J41" s="55"/>
      <c r="K41" s="54"/>
      <c r="L41" s="54"/>
      <c r="M41" s="54"/>
      <c r="N41" s="54"/>
      <c r="O41" s="54"/>
      <c r="P41" s="54"/>
      <c r="Q41" s="54"/>
      <c r="R41" s="54"/>
      <c r="S41" s="40"/>
      <c r="T41" s="42"/>
      <c r="U41" s="44"/>
      <c r="V41" s="79"/>
      <c r="W41" s="54"/>
      <c r="X41" s="54"/>
      <c r="Y41" s="74"/>
      <c r="Z41" s="79"/>
      <c r="AA41" s="54"/>
      <c r="AB41" s="54"/>
      <c r="AC41" s="54"/>
      <c r="AD41" s="72"/>
      <c r="AE41" s="62"/>
    </row>
    <row r="42" spans="1:31" ht="17.25" customHeight="1" x14ac:dyDescent="0.2">
      <c r="A42" s="81"/>
      <c r="B42" s="63" t="s">
        <v>53</v>
      </c>
      <c r="C42" s="63"/>
      <c r="D42" s="64"/>
      <c r="E42" s="65">
        <f t="shared" ref="E42:AD42" si="36">SUM(E36:E41)</f>
        <v>49067564.410000011</v>
      </c>
      <c r="F42" s="66">
        <f t="shared" si="36"/>
        <v>7761530.0999999959</v>
      </c>
      <c r="G42" s="66">
        <f t="shared" si="36"/>
        <v>0</v>
      </c>
      <c r="H42" s="67">
        <f t="shared" si="36"/>
        <v>1525149.56</v>
      </c>
      <c r="I42" s="69">
        <f t="shared" si="36"/>
        <v>58354244.069999993</v>
      </c>
      <c r="J42" s="65">
        <f t="shared" si="36"/>
        <v>0</v>
      </c>
      <c r="K42" s="66">
        <f t="shared" si="36"/>
        <v>0</v>
      </c>
      <c r="L42" s="66">
        <f t="shared" si="36"/>
        <v>0</v>
      </c>
      <c r="M42" s="67">
        <f t="shared" si="36"/>
        <v>242709.37</v>
      </c>
      <c r="N42" s="70">
        <f t="shared" si="36"/>
        <v>242709.37</v>
      </c>
      <c r="O42" s="66">
        <f t="shared" si="36"/>
        <v>0</v>
      </c>
      <c r="P42" s="66">
        <f t="shared" si="36"/>
        <v>0</v>
      </c>
      <c r="Q42" s="66">
        <f t="shared" si="36"/>
        <v>0</v>
      </c>
      <c r="R42" s="66">
        <f t="shared" si="36"/>
        <v>0</v>
      </c>
      <c r="S42" s="66">
        <f t="shared" si="36"/>
        <v>0</v>
      </c>
      <c r="T42" s="67">
        <f t="shared" si="36"/>
        <v>242709.37</v>
      </c>
      <c r="U42" s="65">
        <f t="shared" si="36"/>
        <v>58596953.439999998</v>
      </c>
      <c r="V42" s="65">
        <f t="shared" si="36"/>
        <v>0</v>
      </c>
      <c r="W42" s="66">
        <f t="shared" si="36"/>
        <v>0</v>
      </c>
      <c r="X42" s="66">
        <f t="shared" si="36"/>
        <v>0</v>
      </c>
      <c r="Y42" s="89">
        <f t="shared" si="36"/>
        <v>0</v>
      </c>
      <c r="Z42" s="65">
        <f t="shared" si="36"/>
        <v>49067564.410000011</v>
      </c>
      <c r="AA42" s="66">
        <f t="shared" si="36"/>
        <v>7761530.0999999959</v>
      </c>
      <c r="AB42" s="66">
        <f t="shared" si="36"/>
        <v>0</v>
      </c>
      <c r="AC42" s="66">
        <f t="shared" si="36"/>
        <v>1767858.9300000002</v>
      </c>
      <c r="AD42" s="68">
        <f t="shared" si="36"/>
        <v>58596953.439999998</v>
      </c>
      <c r="AE42" s="62"/>
    </row>
    <row r="43" spans="1:31" ht="17.25" customHeight="1" x14ac:dyDescent="0.2">
      <c r="A43" s="190" t="s">
        <v>84</v>
      </c>
      <c r="B43" s="152"/>
      <c r="C43" s="57"/>
      <c r="D43" s="37"/>
      <c r="E43" s="41"/>
      <c r="F43" s="40"/>
      <c r="G43" s="40"/>
      <c r="H43" s="40"/>
      <c r="I43" s="42"/>
      <c r="J43" s="41"/>
      <c r="K43" s="43"/>
      <c r="L43" s="43"/>
      <c r="M43" s="43"/>
      <c r="N43" s="43"/>
      <c r="O43" s="43"/>
      <c r="P43" s="40"/>
      <c r="Q43" s="40"/>
      <c r="R43" s="40"/>
      <c r="S43" s="40"/>
      <c r="T43" s="42"/>
      <c r="U43" s="44"/>
      <c r="V43" s="46"/>
      <c r="W43" s="40"/>
      <c r="X43" s="40"/>
      <c r="Y43" s="71"/>
      <c r="Z43" s="46"/>
      <c r="AA43" s="40"/>
      <c r="AB43" s="40"/>
      <c r="AC43" s="40"/>
      <c r="AD43" s="72"/>
      <c r="AE43" s="62"/>
    </row>
    <row r="44" spans="1:31" ht="17.25" customHeight="1" x14ac:dyDescent="0.2">
      <c r="A44" s="190" t="s">
        <v>54</v>
      </c>
      <c r="B44" s="152"/>
      <c r="C44" s="57"/>
      <c r="D44" s="37"/>
      <c r="E44" s="46">
        <f t="shared" ref="E44:AD44" si="37">E17+E26+E35</f>
        <v>105634635</v>
      </c>
      <c r="F44" s="40">
        <f t="shared" si="37"/>
        <v>12585614</v>
      </c>
      <c r="G44" s="40">
        <f t="shared" si="37"/>
        <v>0</v>
      </c>
      <c r="H44" s="40">
        <f t="shared" si="37"/>
        <v>8427080</v>
      </c>
      <c r="I44" s="40">
        <f t="shared" si="37"/>
        <v>126647329</v>
      </c>
      <c r="J44" s="46">
        <f t="shared" si="37"/>
        <v>0</v>
      </c>
      <c r="K44" s="40">
        <f t="shared" si="37"/>
        <v>0</v>
      </c>
      <c r="L44" s="40">
        <f t="shared" si="37"/>
        <v>0</v>
      </c>
      <c r="M44" s="40">
        <f t="shared" si="37"/>
        <v>0</v>
      </c>
      <c r="N44" s="48">
        <f t="shared" si="37"/>
        <v>0</v>
      </c>
      <c r="O44" s="40">
        <f t="shared" si="37"/>
        <v>0</v>
      </c>
      <c r="P44" s="40">
        <f t="shared" si="37"/>
        <v>0</v>
      </c>
      <c r="Q44" s="40">
        <f t="shared" si="37"/>
        <v>0</v>
      </c>
      <c r="R44" s="40">
        <f t="shared" si="37"/>
        <v>0</v>
      </c>
      <c r="S44" s="40">
        <f t="shared" si="37"/>
        <v>0</v>
      </c>
      <c r="T44" s="48">
        <f t="shared" si="37"/>
        <v>0</v>
      </c>
      <c r="U44" s="44">
        <f t="shared" si="37"/>
        <v>126647329</v>
      </c>
      <c r="V44" s="46">
        <f t="shared" si="37"/>
        <v>0</v>
      </c>
      <c r="W44" s="40">
        <f t="shared" si="37"/>
        <v>0</v>
      </c>
      <c r="X44" s="40">
        <f t="shared" si="37"/>
        <v>0</v>
      </c>
      <c r="Y44" s="72">
        <f t="shared" si="37"/>
        <v>0</v>
      </c>
      <c r="Z44" s="46">
        <f t="shared" si="37"/>
        <v>105634635</v>
      </c>
      <c r="AA44" s="40">
        <f t="shared" si="37"/>
        <v>12585614</v>
      </c>
      <c r="AB44" s="40">
        <f t="shared" si="37"/>
        <v>0</v>
      </c>
      <c r="AC44" s="40">
        <f t="shared" si="37"/>
        <v>8427080</v>
      </c>
      <c r="AD44" s="82">
        <f t="shared" si="37"/>
        <v>123068492</v>
      </c>
      <c r="AE44" s="62"/>
    </row>
    <row r="45" spans="1:31" ht="17.25" customHeight="1" x14ac:dyDescent="0.2">
      <c r="A45" s="191" t="s">
        <v>44</v>
      </c>
      <c r="B45" s="152"/>
      <c r="C45" s="57"/>
      <c r="D45" s="37"/>
      <c r="E45" s="79">
        <f t="shared" ref="E45:AD45" si="38">E18+E27+E36</f>
        <v>96407154.359999999</v>
      </c>
      <c r="F45" s="40">
        <f t="shared" si="38"/>
        <v>9102299.5499999952</v>
      </c>
      <c r="G45" s="40">
        <f t="shared" si="38"/>
        <v>0</v>
      </c>
      <c r="H45" s="40">
        <f t="shared" si="38"/>
        <v>0</v>
      </c>
      <c r="I45" s="40">
        <f t="shared" si="38"/>
        <v>105509453.91</v>
      </c>
      <c r="J45" s="46">
        <f t="shared" si="38"/>
        <v>0</v>
      </c>
      <c r="K45" s="40">
        <f t="shared" si="38"/>
        <v>0</v>
      </c>
      <c r="L45" s="40">
        <f t="shared" si="38"/>
        <v>0</v>
      </c>
      <c r="M45" s="40">
        <f t="shared" si="38"/>
        <v>0</v>
      </c>
      <c r="N45" s="48">
        <f t="shared" si="38"/>
        <v>0</v>
      </c>
      <c r="O45" s="54">
        <f t="shared" si="38"/>
        <v>0</v>
      </c>
      <c r="P45" s="40">
        <f t="shared" si="38"/>
        <v>0</v>
      </c>
      <c r="Q45" s="40">
        <f t="shared" si="38"/>
        <v>0</v>
      </c>
      <c r="R45" s="40">
        <f t="shared" si="38"/>
        <v>0</v>
      </c>
      <c r="S45" s="40">
        <f t="shared" si="38"/>
        <v>0</v>
      </c>
      <c r="T45" s="48">
        <f t="shared" si="38"/>
        <v>0</v>
      </c>
      <c r="U45" s="44">
        <f t="shared" si="38"/>
        <v>105509453.91</v>
      </c>
      <c r="V45" s="79">
        <f t="shared" si="38"/>
        <v>0</v>
      </c>
      <c r="W45" s="54">
        <f t="shared" si="38"/>
        <v>0</v>
      </c>
      <c r="X45" s="40">
        <f t="shared" si="38"/>
        <v>0</v>
      </c>
      <c r="Y45" s="72">
        <f t="shared" si="38"/>
        <v>0</v>
      </c>
      <c r="Z45" s="79">
        <f t="shared" si="38"/>
        <v>96407154.359999999</v>
      </c>
      <c r="AA45" s="40">
        <f t="shared" si="38"/>
        <v>9102299.5499999952</v>
      </c>
      <c r="AB45" s="40">
        <f t="shared" si="38"/>
        <v>0</v>
      </c>
      <c r="AC45" s="40">
        <f t="shared" si="38"/>
        <v>0</v>
      </c>
      <c r="AD45" s="82">
        <f t="shared" si="38"/>
        <v>105509453.91</v>
      </c>
      <c r="AE45" s="62"/>
    </row>
    <row r="46" spans="1:31" ht="17.25" customHeight="1" x14ac:dyDescent="0.2">
      <c r="A46" s="51" t="s">
        <v>46</v>
      </c>
      <c r="B46" s="78"/>
      <c r="C46" s="57"/>
      <c r="D46" s="37"/>
      <c r="E46" s="79">
        <f t="shared" ref="E46:AD46" si="39">E19+E28+E37</f>
        <v>48075938.310000002</v>
      </c>
      <c r="F46" s="40">
        <f t="shared" si="39"/>
        <v>7777298.29</v>
      </c>
      <c r="G46" s="40">
        <f t="shared" si="39"/>
        <v>0</v>
      </c>
      <c r="H46" s="40">
        <f t="shared" si="39"/>
        <v>2664730.29</v>
      </c>
      <c r="I46" s="40">
        <f t="shared" si="39"/>
        <v>58517966.890000001</v>
      </c>
      <c r="J46" s="46">
        <f t="shared" si="39"/>
        <v>0</v>
      </c>
      <c r="K46" s="40">
        <f t="shared" si="39"/>
        <v>0</v>
      </c>
      <c r="L46" s="40">
        <f t="shared" si="39"/>
        <v>0</v>
      </c>
      <c r="M46" s="40">
        <f t="shared" si="39"/>
        <v>242709.37</v>
      </c>
      <c r="N46" s="48">
        <f t="shared" si="39"/>
        <v>242709.37</v>
      </c>
      <c r="O46" s="54">
        <f t="shared" si="39"/>
        <v>0</v>
      </c>
      <c r="P46" s="40">
        <f t="shared" si="39"/>
        <v>0</v>
      </c>
      <c r="Q46" s="40">
        <f t="shared" si="39"/>
        <v>0</v>
      </c>
      <c r="R46" s="40">
        <f t="shared" si="39"/>
        <v>0</v>
      </c>
      <c r="S46" s="40">
        <f t="shared" si="39"/>
        <v>0</v>
      </c>
      <c r="T46" s="48">
        <f t="shared" si="39"/>
        <v>242709.37</v>
      </c>
      <c r="U46" s="44">
        <f t="shared" si="39"/>
        <v>58760676.260000005</v>
      </c>
      <c r="V46" s="79">
        <f t="shared" si="39"/>
        <v>0</v>
      </c>
      <c r="W46" s="54">
        <f t="shared" si="39"/>
        <v>0</v>
      </c>
      <c r="X46" s="40">
        <f t="shared" si="39"/>
        <v>0</v>
      </c>
      <c r="Y46" s="72">
        <f t="shared" si="39"/>
        <v>0</v>
      </c>
      <c r="Z46" s="79">
        <f t="shared" si="39"/>
        <v>48075938.310000002</v>
      </c>
      <c r="AA46" s="40">
        <f t="shared" si="39"/>
        <v>7777298.29</v>
      </c>
      <c r="AB46" s="40">
        <f t="shared" si="39"/>
        <v>0</v>
      </c>
      <c r="AC46" s="40">
        <f t="shared" si="39"/>
        <v>2907439.66</v>
      </c>
      <c r="AD46" s="86">
        <f t="shared" si="39"/>
        <v>58760676.260000005</v>
      </c>
      <c r="AE46" s="62"/>
    </row>
    <row r="47" spans="1:31" ht="17.25" customHeight="1" x14ac:dyDescent="0.2">
      <c r="A47" s="51" t="s">
        <v>56</v>
      </c>
      <c r="B47" s="78"/>
      <c r="C47" s="57"/>
      <c r="D47" s="37"/>
      <c r="E47" s="79">
        <f t="shared" ref="E47:AD47" si="40">E20+E29+E38</f>
        <v>2979710.67</v>
      </c>
      <c r="F47" s="40">
        <f t="shared" si="40"/>
        <v>619579.72</v>
      </c>
      <c r="G47" s="40">
        <f t="shared" si="40"/>
        <v>0</v>
      </c>
      <c r="H47" s="40">
        <f t="shared" si="40"/>
        <v>85043.34</v>
      </c>
      <c r="I47" s="40">
        <f t="shared" si="40"/>
        <v>3684333.7299999995</v>
      </c>
      <c r="J47" s="46">
        <f t="shared" si="40"/>
        <v>0</v>
      </c>
      <c r="K47" s="40">
        <f t="shared" si="40"/>
        <v>0</v>
      </c>
      <c r="L47" s="40">
        <f t="shared" si="40"/>
        <v>0</v>
      </c>
      <c r="M47" s="40">
        <f t="shared" si="40"/>
        <v>0</v>
      </c>
      <c r="N47" s="48">
        <f t="shared" si="40"/>
        <v>0</v>
      </c>
      <c r="O47" s="54">
        <f t="shared" si="40"/>
        <v>0</v>
      </c>
      <c r="P47" s="40">
        <f t="shared" si="40"/>
        <v>0</v>
      </c>
      <c r="Q47" s="40">
        <f t="shared" si="40"/>
        <v>0</v>
      </c>
      <c r="R47" s="40">
        <f t="shared" si="40"/>
        <v>0</v>
      </c>
      <c r="S47" s="40">
        <f t="shared" si="40"/>
        <v>0</v>
      </c>
      <c r="T47" s="48">
        <f t="shared" si="40"/>
        <v>0</v>
      </c>
      <c r="U47" s="44">
        <f t="shared" si="40"/>
        <v>3684333.7299999995</v>
      </c>
      <c r="V47" s="79">
        <f t="shared" si="40"/>
        <v>0</v>
      </c>
      <c r="W47" s="54">
        <f t="shared" si="40"/>
        <v>0</v>
      </c>
      <c r="X47" s="40">
        <f t="shared" si="40"/>
        <v>0</v>
      </c>
      <c r="Y47" s="72">
        <f t="shared" si="40"/>
        <v>0</v>
      </c>
      <c r="Z47" s="79">
        <f t="shared" si="40"/>
        <v>2979710.67</v>
      </c>
      <c r="AA47" s="40">
        <f t="shared" si="40"/>
        <v>619579.72</v>
      </c>
      <c r="AB47" s="40">
        <f t="shared" si="40"/>
        <v>0</v>
      </c>
      <c r="AC47" s="40">
        <f t="shared" si="40"/>
        <v>85043.34</v>
      </c>
      <c r="AD47" s="86">
        <f t="shared" si="40"/>
        <v>3684333.7299999995</v>
      </c>
      <c r="AE47" s="62"/>
    </row>
    <row r="48" spans="1:31" ht="17.25" customHeight="1" x14ac:dyDescent="0.2">
      <c r="A48" s="51" t="s">
        <v>57</v>
      </c>
      <c r="B48" s="78"/>
      <c r="C48" s="57"/>
      <c r="D48" s="37"/>
      <c r="E48" s="55"/>
      <c r="F48" s="54"/>
      <c r="G48" s="54"/>
      <c r="H48" s="54"/>
      <c r="I48" s="47"/>
      <c r="J48" s="55"/>
      <c r="K48" s="54"/>
      <c r="L48" s="54"/>
      <c r="M48" s="54"/>
      <c r="N48" s="86"/>
      <c r="O48" s="54"/>
      <c r="P48" s="54"/>
      <c r="Q48" s="54"/>
      <c r="R48" s="54"/>
      <c r="S48" s="54"/>
      <c r="T48" s="86"/>
      <c r="U48" s="61"/>
      <c r="V48" s="55"/>
      <c r="W48" s="54"/>
      <c r="X48" s="54"/>
      <c r="Y48" s="86"/>
      <c r="Z48" s="55"/>
      <c r="AA48" s="54"/>
      <c r="AB48" s="54"/>
      <c r="AC48" s="54"/>
      <c r="AD48" s="86"/>
      <c r="AE48" s="62"/>
    </row>
    <row r="49" spans="1:31" ht="17.25" customHeight="1" x14ac:dyDescent="0.2">
      <c r="A49" s="51" t="s">
        <v>59</v>
      </c>
      <c r="B49" s="78"/>
      <c r="C49" s="57"/>
      <c r="D49" s="37"/>
      <c r="E49" s="55"/>
      <c r="F49" s="54"/>
      <c r="G49" s="54"/>
      <c r="H49" s="54"/>
      <c r="I49" s="47"/>
      <c r="J49" s="55"/>
      <c r="K49" s="54"/>
      <c r="L49" s="54"/>
      <c r="M49" s="54"/>
      <c r="N49" s="86"/>
      <c r="O49" s="54"/>
      <c r="P49" s="54"/>
      <c r="Q49" s="54"/>
      <c r="R49" s="54"/>
      <c r="S49" s="86"/>
      <c r="T49" s="42"/>
      <c r="U49" s="61"/>
      <c r="V49" s="55"/>
      <c r="W49" s="54"/>
      <c r="X49" s="54"/>
      <c r="Y49" s="86"/>
      <c r="Z49" s="55"/>
      <c r="AA49" s="54"/>
      <c r="AB49" s="54"/>
      <c r="AC49" s="54"/>
      <c r="AD49" s="86"/>
      <c r="AE49" s="50"/>
    </row>
    <row r="50" spans="1:31" ht="17.25" customHeight="1" x14ac:dyDescent="0.2">
      <c r="A50" s="51" t="s">
        <v>60</v>
      </c>
      <c r="B50" s="78"/>
      <c r="C50" s="63"/>
      <c r="D50" s="64"/>
      <c r="E50" s="91"/>
      <c r="F50" s="92"/>
      <c r="G50" s="92"/>
      <c r="H50" s="92"/>
      <c r="I50" s="93"/>
      <c r="J50" s="91"/>
      <c r="K50" s="92"/>
      <c r="L50" s="92"/>
      <c r="M50" s="92"/>
      <c r="N50" s="94"/>
      <c r="O50" s="92"/>
      <c r="P50" s="92"/>
      <c r="Q50" s="92"/>
      <c r="R50" s="92"/>
      <c r="S50" s="92"/>
      <c r="T50" s="94"/>
      <c r="U50" s="95"/>
      <c r="V50" s="91"/>
      <c r="W50" s="92"/>
      <c r="X50" s="92"/>
      <c r="Y50" s="94"/>
      <c r="Z50" s="91"/>
      <c r="AA50" s="92"/>
      <c r="AB50" s="92"/>
      <c r="AC50" s="92"/>
      <c r="AD50" s="94"/>
      <c r="AE50" s="50"/>
    </row>
    <row r="51" spans="1:31" ht="17.25" customHeight="1" x14ac:dyDescent="0.2">
      <c r="A51" s="198" t="s">
        <v>19</v>
      </c>
      <c r="B51" s="182"/>
      <c r="C51" s="96"/>
      <c r="D51" s="97"/>
      <c r="E51" s="98">
        <f t="shared" ref="E51:AD51" si="41">SUM(E45:E50)</f>
        <v>147462803.34</v>
      </c>
      <c r="F51" s="99">
        <f t="shared" si="41"/>
        <v>17499177.559999995</v>
      </c>
      <c r="G51" s="99">
        <f t="shared" si="41"/>
        <v>0</v>
      </c>
      <c r="H51" s="99">
        <f t="shared" si="41"/>
        <v>2749773.63</v>
      </c>
      <c r="I51" s="99">
        <f t="shared" si="41"/>
        <v>167711754.53</v>
      </c>
      <c r="J51" s="98">
        <f t="shared" si="41"/>
        <v>0</v>
      </c>
      <c r="K51" s="99">
        <f t="shared" si="41"/>
        <v>0</v>
      </c>
      <c r="L51" s="99">
        <f t="shared" si="41"/>
        <v>0</v>
      </c>
      <c r="M51" s="99">
        <f t="shared" si="41"/>
        <v>242709.37</v>
      </c>
      <c r="N51" s="100">
        <f t="shared" si="41"/>
        <v>242709.37</v>
      </c>
      <c r="O51" s="99">
        <f t="shared" si="41"/>
        <v>0</v>
      </c>
      <c r="P51" s="99">
        <f t="shared" si="41"/>
        <v>0</v>
      </c>
      <c r="Q51" s="99">
        <f t="shared" si="41"/>
        <v>0</v>
      </c>
      <c r="R51" s="99">
        <f t="shared" si="41"/>
        <v>0</v>
      </c>
      <c r="S51" s="99">
        <f t="shared" si="41"/>
        <v>0</v>
      </c>
      <c r="T51" s="100">
        <f t="shared" si="41"/>
        <v>242709.37</v>
      </c>
      <c r="U51" s="101">
        <f t="shared" si="41"/>
        <v>167954463.90000001</v>
      </c>
      <c r="V51" s="98">
        <f t="shared" si="41"/>
        <v>0</v>
      </c>
      <c r="W51" s="99">
        <f t="shared" si="41"/>
        <v>0</v>
      </c>
      <c r="X51" s="99">
        <f t="shared" si="41"/>
        <v>0</v>
      </c>
      <c r="Y51" s="100">
        <f t="shared" si="41"/>
        <v>0</v>
      </c>
      <c r="Z51" s="98">
        <f t="shared" si="41"/>
        <v>147462803.34</v>
      </c>
      <c r="AA51" s="99">
        <f t="shared" si="41"/>
        <v>17499177.559999995</v>
      </c>
      <c r="AB51" s="99">
        <f t="shared" si="41"/>
        <v>0</v>
      </c>
      <c r="AC51" s="99">
        <f t="shared" si="41"/>
        <v>2992483</v>
      </c>
      <c r="AD51" s="100">
        <f t="shared" si="41"/>
        <v>167954463.90000001</v>
      </c>
      <c r="AE51" s="102"/>
    </row>
    <row r="52" spans="1:31" ht="17.25" customHeight="1" x14ac:dyDescent="0.2">
      <c r="A52" s="35"/>
      <c r="B52" s="57"/>
      <c r="C52" s="57"/>
      <c r="D52" s="57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78"/>
      <c r="P52" s="78"/>
      <c r="Q52" s="78"/>
      <c r="R52" s="78"/>
      <c r="S52" s="7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04"/>
      <c r="AE52" s="105"/>
    </row>
    <row r="53" spans="1:31" ht="17.25" customHeight="1" x14ac:dyDescent="0.2">
      <c r="A53" s="35"/>
      <c r="B53" s="57" t="s">
        <v>62</v>
      </c>
      <c r="C53" s="57"/>
      <c r="D53" s="57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7"/>
    </row>
    <row r="54" spans="1:31" ht="17.25" customHeight="1" x14ac:dyDescent="0.25">
      <c r="A54" s="35"/>
      <c r="B54" s="57"/>
      <c r="C54" s="57"/>
      <c r="D54" s="57"/>
      <c r="E54" s="106"/>
      <c r="F54" s="199" t="s">
        <v>63</v>
      </c>
      <c r="G54" s="152"/>
      <c r="H54" s="152"/>
      <c r="I54" s="199" t="s">
        <v>64</v>
      </c>
      <c r="J54" s="152"/>
      <c r="K54" s="152"/>
      <c r="L54" s="199" t="s">
        <v>65</v>
      </c>
      <c r="M54" s="152"/>
      <c r="N54" s="152"/>
      <c r="O54" s="152"/>
      <c r="P54" s="199"/>
      <c r="Q54" s="152"/>
      <c r="R54" s="152"/>
      <c r="S54" s="108"/>
      <c r="T54" s="108"/>
      <c r="U54" s="196" t="s">
        <v>63</v>
      </c>
      <c r="V54" s="170"/>
      <c r="W54" s="170"/>
      <c r="X54" s="109"/>
      <c r="Y54" s="196" t="s">
        <v>66</v>
      </c>
      <c r="Z54" s="170"/>
      <c r="AA54" s="109"/>
      <c r="AB54" s="196" t="s">
        <v>67</v>
      </c>
      <c r="AC54" s="170"/>
      <c r="AD54" s="170"/>
      <c r="AE54" s="107"/>
    </row>
    <row r="55" spans="1:31" ht="17.25" customHeight="1" x14ac:dyDescent="0.2">
      <c r="A55" s="35"/>
      <c r="B55" s="78" t="s">
        <v>68</v>
      </c>
      <c r="C55" s="57"/>
      <c r="D55" s="78"/>
      <c r="E55" s="106"/>
      <c r="F55" s="1"/>
      <c r="G55" s="1"/>
      <c r="H55" s="110"/>
      <c r="I55" s="110"/>
      <c r="J55" s="110"/>
      <c r="K55" s="111"/>
      <c r="L55" s="111"/>
      <c r="M55" s="111"/>
      <c r="N55" s="111"/>
      <c r="O55" s="1"/>
      <c r="P55" s="1"/>
      <c r="Q55" s="1"/>
      <c r="R55" s="111"/>
      <c r="S55" s="112" t="s">
        <v>69</v>
      </c>
      <c r="T55" s="112"/>
      <c r="U55" s="112"/>
      <c r="V55" s="183">
        <f>SUM(DO!U55,ACNHS!U55,TNHS!U55,SVNHS!U55,ANHS!U55)</f>
        <v>454370978</v>
      </c>
      <c r="W55" s="152"/>
      <c r="X55" s="111"/>
      <c r="Y55" s="197">
        <f>SUM(DO!Y55,ACNHS!Y55,TNHS!Y55,ANHS!Y55,SVNHS!Y55)</f>
        <v>66680200</v>
      </c>
      <c r="Z55" s="180"/>
      <c r="AA55" s="1"/>
      <c r="AB55" s="183">
        <f>SUM(V55+Y55)</f>
        <v>521051178</v>
      </c>
      <c r="AC55" s="152"/>
      <c r="AD55" s="152"/>
      <c r="AE55" s="107"/>
    </row>
    <row r="56" spans="1:31" ht="17.25" customHeight="1" x14ac:dyDescent="0.2">
      <c r="A56" s="35"/>
      <c r="B56" s="78" t="s">
        <v>70</v>
      </c>
      <c r="C56" s="57"/>
      <c r="D56" s="78"/>
      <c r="E56" s="106"/>
      <c r="F56" s="183">
        <f>SUM(DO!F56,ACNHS!F56,TNHS!F56,ANHS!F56,SVNHS!F56)</f>
        <v>475007876</v>
      </c>
      <c r="G56" s="152"/>
      <c r="H56" s="152"/>
      <c r="I56" s="183">
        <f>SUM(DO!I56,ACNHS!I56,TNHS!I56,ANHS!I56,SVNHS!I56)</f>
        <v>49285281</v>
      </c>
      <c r="J56" s="152"/>
      <c r="K56" s="152"/>
      <c r="L56" s="111"/>
      <c r="M56" s="183">
        <f t="shared" ref="M56:M58" si="42">F56+I56</f>
        <v>524293157</v>
      </c>
      <c r="N56" s="152"/>
      <c r="O56" s="1"/>
      <c r="P56" s="113"/>
      <c r="Q56" s="114"/>
      <c r="R56" s="111"/>
      <c r="S56" s="112" t="s">
        <v>71</v>
      </c>
      <c r="T56" s="112"/>
      <c r="U56" s="111"/>
      <c r="V56" s="169">
        <f>SUM(DO!U56,ACNHS!U56,TNHS!U56,ANHS!U56,SVNHS!U56)</f>
        <v>475105745.60999995</v>
      </c>
      <c r="W56" s="170"/>
      <c r="X56" s="111"/>
      <c r="Y56" s="169">
        <f>I65</f>
        <v>58596953.440000005</v>
      </c>
      <c r="Z56" s="170"/>
      <c r="AA56" s="1"/>
      <c r="AB56" s="183">
        <f>+Y56+V56</f>
        <v>533702699.04999995</v>
      </c>
      <c r="AC56" s="152"/>
      <c r="AD56" s="152"/>
      <c r="AE56" s="107"/>
    </row>
    <row r="57" spans="1:31" ht="17.25" customHeight="1" x14ac:dyDescent="0.2">
      <c r="A57" s="35"/>
      <c r="B57" s="115" t="s">
        <v>72</v>
      </c>
      <c r="C57" s="57"/>
      <c r="D57" s="78"/>
      <c r="E57" s="106"/>
      <c r="F57" s="183">
        <f>SUM(DO!F57,ACNHS!F57,TNHS!F57,ANHS!F57,SVNHS!F57)</f>
        <v>828000</v>
      </c>
      <c r="G57" s="152"/>
      <c r="H57" s="152"/>
      <c r="I57" s="183">
        <f>SUM(DO!I57,ACNHS!I57,TNHS!I57,ANHS!I57,SVNHS!I57)</f>
        <v>7041300</v>
      </c>
      <c r="J57" s="152"/>
      <c r="K57" s="152"/>
      <c r="L57" s="111"/>
      <c r="M57" s="183">
        <f t="shared" si="42"/>
        <v>7869300</v>
      </c>
      <c r="N57" s="152"/>
      <c r="O57" s="1"/>
      <c r="P57" s="113"/>
      <c r="Q57" s="114"/>
      <c r="R57" s="111"/>
      <c r="S57" s="200" t="s">
        <v>73</v>
      </c>
      <c r="T57" s="152"/>
      <c r="U57" s="111"/>
      <c r="V57" s="167">
        <f>+V55-V56</f>
        <v>-20734767.609999955</v>
      </c>
      <c r="W57" s="168"/>
      <c r="X57" s="111"/>
      <c r="Y57" s="118"/>
      <c r="Z57" s="68">
        <f>Y55-Y56</f>
        <v>8083246.5599999949</v>
      </c>
      <c r="AA57" s="1"/>
      <c r="AB57" s="167">
        <f>+AB55-AB56</f>
        <v>-12651521.049999952</v>
      </c>
      <c r="AC57" s="168"/>
      <c r="AD57" s="168"/>
      <c r="AE57" s="107"/>
    </row>
    <row r="58" spans="1:31" ht="17.25" customHeight="1" x14ac:dyDescent="0.2">
      <c r="A58" s="35"/>
      <c r="B58" s="78" t="s">
        <v>74</v>
      </c>
      <c r="C58" s="57"/>
      <c r="D58" s="78"/>
      <c r="E58" s="106"/>
      <c r="F58" s="183">
        <f>SUM(DO!F58,ACNHS!F58,TNHS!F58,ANHS!F58,SVNHS!F58)</f>
        <v>10049804.6</v>
      </c>
      <c r="G58" s="152"/>
      <c r="H58" s="152"/>
      <c r="I58" s="183">
        <f>SUM(DO!I58,ACNHS!I58,TNHS!I58,ANHS!I58,SVNHS!I58)</f>
        <v>1467487.55</v>
      </c>
      <c r="J58" s="152"/>
      <c r="K58" s="152"/>
      <c r="L58" s="111"/>
      <c r="M58" s="183">
        <f t="shared" si="42"/>
        <v>11517292.15</v>
      </c>
      <c r="N58" s="152"/>
      <c r="O58" s="1"/>
      <c r="P58" s="113"/>
      <c r="Q58" s="114"/>
      <c r="R58" s="111"/>
      <c r="S58" s="110"/>
      <c r="T58" s="110"/>
      <c r="U58" s="111"/>
      <c r="V58" s="111"/>
      <c r="W58" s="121"/>
      <c r="X58" s="111"/>
      <c r="Y58" s="1"/>
      <c r="Z58" s="1"/>
      <c r="AA58" s="1"/>
      <c r="AB58" s="1"/>
      <c r="AC58" s="82"/>
      <c r="AD58" s="78"/>
      <c r="AE58" s="107"/>
    </row>
    <row r="59" spans="1:31" ht="17.25" customHeight="1" x14ac:dyDescent="0.2">
      <c r="A59" s="35"/>
      <c r="B59" s="78" t="s">
        <v>75</v>
      </c>
      <c r="C59" s="57"/>
      <c r="D59" s="78"/>
      <c r="E59" s="106"/>
      <c r="F59" s="82"/>
      <c r="G59" s="82"/>
      <c r="H59" s="121"/>
      <c r="I59" s="110"/>
      <c r="J59" s="110"/>
      <c r="K59" s="111"/>
      <c r="L59" s="111"/>
      <c r="M59" s="121"/>
      <c r="N59" s="121"/>
      <c r="O59" s="1"/>
      <c r="P59" s="113"/>
      <c r="Q59" s="114"/>
      <c r="R59" s="111"/>
      <c r="S59" s="110"/>
      <c r="T59" s="110"/>
      <c r="U59" s="111"/>
      <c r="V59" s="111"/>
      <c r="W59" s="111"/>
      <c r="X59" s="111"/>
      <c r="Y59" s="1"/>
      <c r="Z59" s="82"/>
      <c r="AA59" s="1"/>
      <c r="AB59" s="1"/>
      <c r="AC59" s="82"/>
      <c r="AD59" s="78"/>
      <c r="AE59" s="107"/>
    </row>
    <row r="60" spans="1:31" ht="17.25" customHeight="1" x14ac:dyDescent="0.2">
      <c r="A60" s="35"/>
      <c r="B60" s="78" t="s">
        <v>76</v>
      </c>
      <c r="C60" s="57"/>
      <c r="D60" s="78"/>
      <c r="E60" s="106"/>
      <c r="F60" s="82"/>
      <c r="G60" s="82"/>
      <c r="H60" s="121"/>
      <c r="I60" s="110"/>
      <c r="J60" s="110"/>
      <c r="K60" s="111"/>
      <c r="L60" s="111"/>
      <c r="M60" s="121"/>
      <c r="N60" s="121"/>
      <c r="O60" s="1"/>
      <c r="P60" s="113"/>
      <c r="Q60" s="114"/>
      <c r="R60" s="111"/>
      <c r="S60" s="110"/>
      <c r="T60" s="110"/>
      <c r="U60" s="111"/>
      <c r="V60" s="111"/>
      <c r="W60" s="111"/>
      <c r="X60" s="111"/>
      <c r="Y60" s="1"/>
      <c r="Z60" s="82"/>
      <c r="AA60" s="1"/>
      <c r="AB60" s="1"/>
      <c r="AC60" s="82"/>
      <c r="AD60" s="78"/>
      <c r="AE60" s="107"/>
    </row>
    <row r="61" spans="1:31" ht="17.25" customHeight="1" x14ac:dyDescent="0.2">
      <c r="A61" s="35"/>
      <c r="B61" s="78" t="s">
        <v>52</v>
      </c>
      <c r="C61" s="57"/>
      <c r="D61" s="78"/>
      <c r="E61" s="106"/>
      <c r="F61" s="82"/>
      <c r="G61" s="82"/>
      <c r="H61" s="121"/>
      <c r="I61" s="110"/>
      <c r="J61" s="110"/>
      <c r="K61" s="111"/>
      <c r="L61" s="111"/>
      <c r="M61" s="121"/>
      <c r="N61" s="121"/>
      <c r="O61" s="1"/>
      <c r="P61" s="113"/>
      <c r="Q61" s="114"/>
      <c r="R61" s="111"/>
      <c r="S61" s="110"/>
      <c r="T61" s="110"/>
      <c r="U61" s="111"/>
      <c r="V61" s="111"/>
      <c r="W61" s="111"/>
      <c r="X61" s="111"/>
      <c r="Y61" s="82"/>
      <c r="Z61" s="1"/>
      <c r="AA61" s="1"/>
      <c r="AB61" s="1"/>
      <c r="AC61" s="1"/>
      <c r="AD61" s="1"/>
      <c r="AE61" s="107"/>
    </row>
    <row r="62" spans="1:31" ht="17.25" customHeight="1" x14ac:dyDescent="0.2">
      <c r="A62" s="35"/>
      <c r="B62" s="57" t="s">
        <v>97</v>
      </c>
      <c r="C62" s="57"/>
      <c r="D62" s="78"/>
      <c r="E62" s="1"/>
      <c r="F62" s="201"/>
      <c r="G62" s="152"/>
      <c r="H62" s="152"/>
      <c r="I62" s="110"/>
      <c r="J62" s="110"/>
      <c r="K62" s="111"/>
      <c r="L62" s="111"/>
      <c r="M62" s="121"/>
      <c r="N62" s="121"/>
      <c r="O62" s="1"/>
      <c r="P62" s="113"/>
      <c r="Q62" s="114"/>
      <c r="R62" s="111"/>
      <c r="S62" s="110"/>
      <c r="T62" s="110"/>
      <c r="U62" s="111"/>
      <c r="V62" s="111"/>
      <c r="W62" s="111"/>
      <c r="X62" s="111"/>
      <c r="Y62" s="1"/>
      <c r="Z62" s="1"/>
      <c r="AA62" s="1"/>
      <c r="AB62" s="1"/>
      <c r="AC62" s="1"/>
      <c r="AD62" s="1"/>
      <c r="AE62" s="107"/>
    </row>
    <row r="63" spans="1:31" ht="17.25" customHeight="1" x14ac:dyDescent="0.2">
      <c r="A63" s="35"/>
      <c r="B63" s="57" t="s">
        <v>79</v>
      </c>
      <c r="C63" s="57"/>
      <c r="D63" s="78"/>
      <c r="E63" s="106"/>
      <c r="F63" s="183">
        <f>SUM(F56,F58,F57)-F62</f>
        <v>485885680.60000002</v>
      </c>
      <c r="G63" s="152"/>
      <c r="H63" s="152"/>
      <c r="I63" s="183">
        <f>I58+I56+I57</f>
        <v>57794068.549999997</v>
      </c>
      <c r="J63" s="152"/>
      <c r="K63" s="152"/>
      <c r="L63" s="112"/>
      <c r="M63" s="183">
        <f t="shared" ref="M63:M66" si="43">F63+I63</f>
        <v>543679749.14999998</v>
      </c>
      <c r="N63" s="152"/>
      <c r="O63" s="1"/>
      <c r="P63" s="113"/>
      <c r="Q63" s="114"/>
      <c r="R63" s="112"/>
      <c r="S63" s="112"/>
      <c r="T63" s="112"/>
      <c r="U63" s="112"/>
      <c r="V63" s="112"/>
      <c r="W63" s="112"/>
      <c r="X63" s="112"/>
      <c r="Y63" s="1"/>
      <c r="Z63" s="1"/>
      <c r="AA63" s="1"/>
      <c r="AB63" s="1"/>
      <c r="AC63" s="1"/>
      <c r="AD63" s="1"/>
      <c r="AE63" s="107"/>
    </row>
    <row r="64" spans="1:31" ht="17.25" customHeight="1" x14ac:dyDescent="0.2">
      <c r="A64" s="35"/>
      <c r="B64" s="57" t="s">
        <v>98</v>
      </c>
      <c r="C64" s="57"/>
      <c r="D64" s="78"/>
      <c r="E64" s="106"/>
      <c r="F64" s="183">
        <f>SUM(DO!F64,ACNHS!F64,TNHS!F64,ANHS!F64,SVNHS!F64)</f>
        <v>297860.08000000007</v>
      </c>
      <c r="G64" s="152"/>
      <c r="H64" s="152"/>
      <c r="I64" s="183">
        <f>SUM(DO!I64,ACNHS!I64,TNHS!I64,ANHS!I64,SVNHS!I64)</f>
        <v>2399341.83</v>
      </c>
      <c r="J64" s="152"/>
      <c r="K64" s="152"/>
      <c r="L64" s="116"/>
      <c r="M64" s="183">
        <f t="shared" si="43"/>
        <v>2697201.91</v>
      </c>
      <c r="N64" s="152"/>
      <c r="O64" s="1"/>
      <c r="P64" s="113"/>
      <c r="Q64" s="114"/>
      <c r="R64" s="116"/>
      <c r="S64" s="112"/>
      <c r="T64" s="122"/>
      <c r="U64" s="116"/>
      <c r="V64" s="116"/>
      <c r="W64" s="183"/>
      <c r="X64" s="152"/>
      <c r="Y64" s="152"/>
      <c r="Z64" s="1"/>
      <c r="AA64" s="1"/>
      <c r="AB64" s="1"/>
      <c r="AC64" s="1"/>
      <c r="AD64" s="1"/>
      <c r="AE64" s="107"/>
    </row>
    <row r="65" spans="1:31" ht="17.25" customHeight="1" x14ac:dyDescent="0.2">
      <c r="A65" s="35"/>
      <c r="B65" s="78" t="s">
        <v>82</v>
      </c>
      <c r="C65" s="78"/>
      <c r="D65" s="78"/>
      <c r="E65" s="106"/>
      <c r="F65" s="183">
        <f>SUM(DO!F65,ACNHS!F65,TNHS!F65,ANHS!F65,SVNHS!F65)</f>
        <v>482385593.79999995</v>
      </c>
      <c r="G65" s="152"/>
      <c r="H65" s="152"/>
      <c r="I65" s="183">
        <f>SUM(DO!I65,ACNHS!I65,TNHS!I65,ANHS!I65,SVNHS!I65)</f>
        <v>58596953.440000005</v>
      </c>
      <c r="J65" s="152"/>
      <c r="K65" s="152"/>
      <c r="L65" s="116"/>
      <c r="M65" s="183">
        <f t="shared" si="43"/>
        <v>540982547.24000001</v>
      </c>
      <c r="N65" s="152"/>
      <c r="O65" s="1"/>
      <c r="P65" s="113"/>
      <c r="Q65" s="114"/>
      <c r="R65" s="116"/>
      <c r="S65" s="112"/>
      <c r="T65" s="122"/>
      <c r="U65" s="116"/>
      <c r="V65" s="116"/>
      <c r="W65" s="116"/>
      <c r="X65" s="116"/>
      <c r="Y65" s="1"/>
      <c r="Z65" s="1"/>
      <c r="AA65" s="1"/>
      <c r="AB65" s="1"/>
      <c r="AC65" s="1"/>
      <c r="AD65" s="1"/>
      <c r="AE65" s="107"/>
    </row>
    <row r="66" spans="1:31" ht="17.25" customHeight="1" x14ac:dyDescent="0.2">
      <c r="A66" s="35"/>
      <c r="B66" s="57" t="s">
        <v>83</v>
      </c>
      <c r="C66" s="57"/>
      <c r="D66" s="57"/>
      <c r="E66" s="106"/>
      <c r="F66" s="183">
        <f>F63-F64-F65</f>
        <v>3202226.7200000882</v>
      </c>
      <c r="G66" s="152"/>
      <c r="H66" s="152"/>
      <c r="I66" s="183">
        <f>I63-I64-I65</f>
        <v>-3202226.7200000063</v>
      </c>
      <c r="J66" s="152"/>
      <c r="K66" s="152"/>
      <c r="L66" s="82"/>
      <c r="M66" s="183">
        <f t="shared" si="43"/>
        <v>8.1956386566162109E-8</v>
      </c>
      <c r="N66" s="152"/>
      <c r="O66" s="1"/>
      <c r="P66" s="113"/>
      <c r="Q66" s="114"/>
      <c r="R66" s="116"/>
      <c r="S66" s="112"/>
      <c r="T66" s="112"/>
      <c r="U66" s="116"/>
      <c r="V66" s="112"/>
      <c r="W66" s="116"/>
      <c r="X66" s="116"/>
      <c r="Y66" s="1"/>
      <c r="Z66" s="1"/>
      <c r="AA66" s="1"/>
      <c r="AB66" s="1"/>
      <c r="AC66" s="1"/>
      <c r="AD66" s="1"/>
      <c r="AE66" s="107"/>
    </row>
    <row r="67" spans="1:31" ht="17.25" customHeight="1" x14ac:dyDescent="0.2">
      <c r="A67" s="35"/>
      <c r="B67" s="57"/>
      <c r="C67" s="57"/>
      <c r="D67" s="57"/>
      <c r="E67" s="106"/>
      <c r="F67" s="1"/>
      <c r="G67" s="1"/>
      <c r="H67" s="123"/>
      <c r="I67" s="125"/>
      <c r="J67" s="125"/>
      <c r="K67" s="120"/>
      <c r="L67" s="120"/>
      <c r="M67" s="120"/>
      <c r="N67" s="120"/>
      <c r="O67" s="57"/>
      <c r="P67" s="113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7"/>
    </row>
    <row r="68" spans="1:31" ht="17.25" customHeight="1" x14ac:dyDescent="0.2">
      <c r="A68" s="35"/>
      <c r="B68" s="57" t="s">
        <v>85</v>
      </c>
      <c r="C68" s="57"/>
      <c r="D68" s="57"/>
      <c r="E68" s="106"/>
      <c r="F68" s="82"/>
      <c r="G68" s="1"/>
      <c r="H68" s="123"/>
      <c r="I68" s="184"/>
      <c r="J68" s="152"/>
      <c r="K68" s="152"/>
      <c r="L68" s="106"/>
      <c r="M68" s="106"/>
      <c r="N68" s="120"/>
      <c r="O68" s="57"/>
      <c r="P68" s="127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7"/>
    </row>
    <row r="69" spans="1:31" ht="17.25" customHeight="1" x14ac:dyDescent="0.2">
      <c r="A69" s="35"/>
      <c r="B69" s="124" t="s">
        <v>86</v>
      </c>
      <c r="C69" s="57"/>
      <c r="D69" s="57"/>
      <c r="E69" s="106"/>
      <c r="F69" s="1"/>
      <c r="G69" s="1"/>
      <c r="H69" s="106"/>
      <c r="I69" s="106"/>
      <c r="J69" s="106"/>
      <c r="K69" s="120"/>
      <c r="L69" s="106"/>
      <c r="M69" s="106"/>
      <c r="N69" s="120"/>
      <c r="O69" s="57"/>
      <c r="P69" s="127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7"/>
    </row>
    <row r="70" spans="1:31" ht="17.25" customHeight="1" x14ac:dyDescent="0.2">
      <c r="A70" s="81"/>
      <c r="B70" s="78"/>
      <c r="C70" s="78"/>
      <c r="D70" s="78"/>
      <c r="E70" s="78"/>
      <c r="F70" s="129" t="s">
        <v>87</v>
      </c>
      <c r="G70" s="130"/>
      <c r="H70" s="130"/>
      <c r="I70" s="129"/>
      <c r="J70" s="129"/>
      <c r="K70" s="129"/>
      <c r="L70" s="129"/>
      <c r="M70" s="129"/>
      <c r="N70" s="131"/>
      <c r="O70" s="129"/>
      <c r="P70" s="129"/>
      <c r="Q70" s="129"/>
      <c r="R70" s="129"/>
      <c r="S70" s="129"/>
      <c r="T70" s="129" t="s">
        <v>88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7"/>
    </row>
    <row r="71" spans="1:31" ht="17.25" customHeight="1" x14ac:dyDescent="0.2">
      <c r="A71" s="81"/>
      <c r="B71" s="78"/>
      <c r="C71" s="78"/>
      <c r="D71" s="78"/>
      <c r="E71" s="78"/>
      <c r="F71" s="129"/>
      <c r="G71" s="130"/>
      <c r="H71" s="130"/>
      <c r="I71" s="129"/>
      <c r="J71" s="129"/>
      <c r="K71" s="129"/>
      <c r="L71" s="129"/>
      <c r="M71" s="129"/>
      <c r="N71" s="131"/>
      <c r="O71" s="129"/>
      <c r="P71" s="129"/>
      <c r="Q71" s="129"/>
      <c r="R71" s="129"/>
      <c r="S71" s="129"/>
      <c r="T71" s="129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7"/>
    </row>
    <row r="72" spans="1:31" ht="17.25" customHeight="1" x14ac:dyDescent="0.25">
      <c r="A72" s="81"/>
      <c r="B72" s="1"/>
      <c r="C72" s="1"/>
      <c r="D72" s="1"/>
      <c r="E72" s="1"/>
      <c r="F72" s="178" t="s">
        <v>93</v>
      </c>
      <c r="G72" s="170"/>
      <c r="H72" s="170"/>
      <c r="I72" s="170"/>
      <c r="J72" s="170"/>
      <c r="K72" s="1"/>
      <c r="L72" s="1"/>
      <c r="M72" s="1"/>
      <c r="N72" s="1"/>
      <c r="O72" s="1"/>
      <c r="P72" s="1"/>
      <c r="Q72" s="1"/>
      <c r="R72" s="1"/>
      <c r="S72" s="1"/>
      <c r="T72" s="178" t="s">
        <v>122</v>
      </c>
      <c r="U72" s="170"/>
      <c r="V72" s="170"/>
      <c r="W72" s="170"/>
      <c r="X72" s="170"/>
      <c r="Y72" s="1"/>
      <c r="Z72" s="1"/>
      <c r="AA72" s="1"/>
      <c r="AB72" s="1"/>
      <c r="AC72" s="1"/>
      <c r="AD72" s="1"/>
      <c r="AE72" s="107"/>
    </row>
    <row r="73" spans="1:31" ht="17.25" customHeight="1" x14ac:dyDescent="0.25">
      <c r="A73" s="81"/>
      <c r="B73" s="1"/>
      <c r="C73" s="1"/>
      <c r="D73" s="1"/>
      <c r="E73" s="1"/>
      <c r="F73" s="179" t="s">
        <v>95</v>
      </c>
      <c r="G73" s="180"/>
      <c r="H73" s="180"/>
      <c r="I73" s="180"/>
      <c r="J73" s="180"/>
      <c r="K73" s="1"/>
      <c r="L73" s="1"/>
      <c r="M73" s="1"/>
      <c r="N73" s="1"/>
      <c r="O73" s="1"/>
      <c r="P73" s="3"/>
      <c r="Q73" s="3"/>
      <c r="R73" s="3"/>
      <c r="S73" s="3"/>
      <c r="T73" s="179" t="s">
        <v>96</v>
      </c>
      <c r="U73" s="180"/>
      <c r="V73" s="180"/>
      <c r="W73" s="180"/>
      <c r="X73" s="180"/>
      <c r="Y73" s="1"/>
      <c r="Z73" s="1"/>
      <c r="AA73" s="1"/>
      <c r="AB73" s="1"/>
      <c r="AC73" s="1"/>
      <c r="AD73" s="1"/>
      <c r="AE73" s="107"/>
    </row>
    <row r="74" spans="1:31" ht="17.25" customHeight="1" x14ac:dyDescent="0.2">
      <c r="A74" s="132"/>
      <c r="B74" s="133"/>
      <c r="C74" s="133"/>
      <c r="D74" s="133"/>
      <c r="E74" s="133"/>
      <c r="F74" s="181" t="s">
        <v>94</v>
      </c>
      <c r="G74" s="182"/>
      <c r="H74" s="182"/>
      <c r="I74" s="182"/>
      <c r="J74" s="182"/>
      <c r="K74" s="133"/>
      <c r="L74" s="133"/>
      <c r="M74" s="133"/>
      <c r="N74" s="133"/>
      <c r="O74" s="133"/>
      <c r="P74" s="133"/>
      <c r="Q74" s="133"/>
      <c r="R74" s="133"/>
      <c r="S74" s="133"/>
      <c r="T74" s="181" t="s">
        <v>94</v>
      </c>
      <c r="U74" s="182"/>
      <c r="V74" s="182"/>
      <c r="W74" s="182"/>
      <c r="X74" s="182"/>
      <c r="Y74" s="133"/>
      <c r="Z74" s="133"/>
      <c r="AA74" s="133"/>
      <c r="AB74" s="133"/>
      <c r="AC74" s="133"/>
      <c r="AD74" s="133"/>
      <c r="AE74" s="134"/>
    </row>
    <row r="75" spans="1:31" ht="12.75" customHeight="1" x14ac:dyDescent="0.2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</row>
    <row r="76" spans="1:31" ht="12.75" customHeight="1" x14ac:dyDescent="0.2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</row>
    <row r="77" spans="1:31" ht="12.75" customHeight="1" x14ac:dyDescent="0.2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</row>
    <row r="78" spans="1:31" ht="12.75" customHeight="1" x14ac:dyDescent="0.2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6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</row>
    <row r="79" spans="1:31" ht="12.75" customHeight="1" x14ac:dyDescent="0.2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</row>
    <row r="80" spans="1:31" ht="12.75" customHeight="1" x14ac:dyDescent="0.2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</row>
    <row r="81" spans="1:31" ht="12.75" customHeight="1" x14ac:dyDescent="0.2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</row>
    <row r="82" spans="1:31" ht="12.75" customHeight="1" x14ac:dyDescent="0.2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</row>
    <row r="83" spans="1:31" ht="12.75" customHeight="1" x14ac:dyDescent="0.2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</row>
    <row r="84" spans="1:31" ht="12.75" customHeight="1" x14ac:dyDescent="0.2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</row>
    <row r="85" spans="1:31" ht="12.75" customHeight="1" x14ac:dyDescent="0.2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</row>
    <row r="86" spans="1:31" ht="12.75" customHeight="1" x14ac:dyDescent="0.2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</row>
    <row r="87" spans="1:31" ht="12.75" customHeight="1" x14ac:dyDescent="0.2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</row>
    <row r="88" spans="1:31" ht="12.75" customHeight="1" x14ac:dyDescent="0.2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</row>
    <row r="89" spans="1:31" ht="12.75" customHeight="1" x14ac:dyDescent="0.2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</row>
    <row r="90" spans="1:31" ht="12.75" customHeight="1" x14ac:dyDescent="0.2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</row>
    <row r="91" spans="1:31" ht="12.75" customHeight="1" x14ac:dyDescent="0.2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</row>
    <row r="92" spans="1:31" ht="12.75" customHeight="1" x14ac:dyDescent="0.2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</row>
    <row r="93" spans="1:31" ht="12.75" customHeight="1" x14ac:dyDescent="0.2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</row>
    <row r="94" spans="1:31" ht="12.75" customHeight="1" x14ac:dyDescent="0.2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</row>
    <row r="95" spans="1:31" ht="12.75" customHeight="1" x14ac:dyDescent="0.2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</row>
    <row r="96" spans="1:31" ht="12.75" customHeight="1" x14ac:dyDescent="0.2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</row>
    <row r="97" spans="1:31" ht="12.75" customHeight="1" x14ac:dyDescent="0.2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</row>
    <row r="98" spans="1:31" ht="12.75" customHeight="1" x14ac:dyDescent="0.2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</row>
    <row r="99" spans="1:31" ht="12.75" customHeight="1" x14ac:dyDescent="0.2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</row>
    <row r="100" spans="1:31" ht="12.75" customHeight="1" x14ac:dyDescent="0.2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</row>
    <row r="101" spans="1:31" ht="12.75" customHeight="1" x14ac:dyDescent="0.2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</row>
    <row r="102" spans="1:31" ht="12.75" customHeight="1" x14ac:dyDescent="0.2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</row>
    <row r="103" spans="1:31" ht="12.75" customHeight="1" x14ac:dyDescent="0.2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</row>
    <row r="104" spans="1:31" ht="12.75" customHeight="1" x14ac:dyDescent="0.2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</row>
    <row r="105" spans="1:31" ht="12.75" customHeight="1" x14ac:dyDescent="0.2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</row>
    <row r="106" spans="1:31" ht="12.75" customHeight="1" x14ac:dyDescent="0.2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</row>
    <row r="107" spans="1:31" ht="12.75" customHeight="1" x14ac:dyDescent="0.2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</row>
    <row r="108" spans="1:31" ht="12.75" customHeight="1" x14ac:dyDescent="0.2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</row>
    <row r="109" spans="1:31" ht="12.75" customHeight="1" x14ac:dyDescent="0.2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</row>
    <row r="110" spans="1:31" ht="12.75" customHeight="1" x14ac:dyDescent="0.2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</row>
    <row r="111" spans="1:31" ht="12.75" customHeight="1" x14ac:dyDescent="0.2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</row>
    <row r="112" spans="1:31" ht="12.75" customHeight="1" x14ac:dyDescent="0.2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</row>
    <row r="113" spans="1:31" ht="12.75" customHeight="1" x14ac:dyDescent="0.2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</row>
    <row r="114" spans="1:31" ht="12.75" customHeight="1" x14ac:dyDescent="0.2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</row>
    <row r="115" spans="1:31" ht="12.75" customHeight="1" x14ac:dyDescent="0.2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</row>
    <row r="116" spans="1:31" ht="12.75" customHeight="1" x14ac:dyDescent="0.2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</row>
    <row r="117" spans="1:31" ht="12.75" customHeight="1" x14ac:dyDescent="0.2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</row>
    <row r="118" spans="1:31" ht="12.75" customHeight="1" x14ac:dyDescent="0.2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</row>
    <row r="119" spans="1:31" ht="12.75" customHeight="1" x14ac:dyDescent="0.2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</row>
    <row r="120" spans="1:31" ht="12.75" customHeight="1" x14ac:dyDescent="0.2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</row>
    <row r="121" spans="1:31" ht="12.75" customHeight="1" x14ac:dyDescent="0.2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</row>
    <row r="122" spans="1:31" ht="12.75" customHeight="1" x14ac:dyDescent="0.2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</row>
    <row r="123" spans="1:31" ht="12.75" customHeight="1" x14ac:dyDescent="0.2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</row>
    <row r="124" spans="1:31" ht="12.75" customHeight="1" x14ac:dyDescent="0.2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</row>
    <row r="125" spans="1:31" ht="12.75" customHeight="1" x14ac:dyDescent="0.2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</row>
    <row r="126" spans="1:31" ht="12.75" customHeight="1" x14ac:dyDescent="0.2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</row>
    <row r="127" spans="1:31" ht="12.75" customHeight="1" x14ac:dyDescent="0.2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</row>
    <row r="128" spans="1:31" ht="12.75" customHeight="1" x14ac:dyDescent="0.2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</row>
    <row r="129" spans="1:31" ht="12.75" customHeight="1" x14ac:dyDescent="0.2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</row>
    <row r="130" spans="1:31" ht="12.75" customHeight="1" x14ac:dyDescent="0.2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</row>
    <row r="131" spans="1:31" ht="12.75" customHeight="1" x14ac:dyDescent="0.2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31" ht="12.75" customHeight="1" x14ac:dyDescent="0.2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</row>
    <row r="133" spans="1:31" ht="12.75" customHeight="1" x14ac:dyDescent="0.2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</row>
    <row r="134" spans="1:31" ht="12.75" customHeight="1" x14ac:dyDescent="0.2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</row>
    <row r="135" spans="1:31" ht="12.75" customHeight="1" x14ac:dyDescent="0.2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</row>
    <row r="136" spans="1:31" ht="12.75" customHeight="1" x14ac:dyDescent="0.2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</row>
    <row r="137" spans="1:31" ht="12.75" customHeight="1" x14ac:dyDescent="0.2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</row>
    <row r="138" spans="1:31" ht="12.75" customHeight="1" x14ac:dyDescent="0.2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</row>
    <row r="139" spans="1:31" ht="12.75" customHeight="1" x14ac:dyDescent="0.2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</row>
    <row r="140" spans="1:31" ht="12.75" customHeight="1" x14ac:dyDescent="0.2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</row>
    <row r="141" spans="1:31" ht="12.75" customHeight="1" x14ac:dyDescent="0.2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</row>
    <row r="142" spans="1:31" ht="12.75" customHeight="1" x14ac:dyDescent="0.2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</row>
    <row r="143" spans="1:31" ht="12.75" customHeight="1" x14ac:dyDescent="0.2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</row>
    <row r="144" spans="1:31" ht="12.75" customHeight="1" x14ac:dyDescent="0.2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</row>
    <row r="145" spans="1:31" ht="12.75" customHeight="1" x14ac:dyDescent="0.2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</row>
    <row r="146" spans="1:31" ht="12.75" customHeight="1" x14ac:dyDescent="0.2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</row>
    <row r="147" spans="1:31" ht="12.75" customHeight="1" x14ac:dyDescent="0.2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</row>
    <row r="148" spans="1:31" ht="12.75" customHeight="1" x14ac:dyDescent="0.2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</row>
    <row r="149" spans="1:31" ht="12.75" customHeight="1" x14ac:dyDescent="0.2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</row>
    <row r="150" spans="1:31" ht="12.75" customHeight="1" x14ac:dyDescent="0.2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</row>
    <row r="151" spans="1:31" ht="12.75" customHeight="1" x14ac:dyDescent="0.2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</row>
    <row r="152" spans="1:31" ht="12.75" customHeight="1" x14ac:dyDescent="0.2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</row>
    <row r="153" spans="1:31" ht="12.75" customHeight="1" x14ac:dyDescent="0.2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</row>
    <row r="154" spans="1:31" ht="12.75" customHeight="1" x14ac:dyDescent="0.2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</row>
    <row r="155" spans="1:31" ht="12.75" customHeight="1" x14ac:dyDescent="0.2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</row>
    <row r="156" spans="1:31" ht="12.75" customHeight="1" x14ac:dyDescent="0.2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</row>
    <row r="157" spans="1:31" ht="12.75" customHeight="1" x14ac:dyDescent="0.2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</row>
    <row r="158" spans="1:31" ht="12.75" customHeight="1" x14ac:dyDescent="0.2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</row>
    <row r="159" spans="1:31" ht="12.75" customHeight="1" x14ac:dyDescent="0.2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</row>
    <row r="160" spans="1:31" ht="12.75" customHeight="1" x14ac:dyDescent="0.2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</row>
    <row r="161" spans="1:31" ht="12.75" customHeight="1" x14ac:dyDescent="0.2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</row>
    <row r="162" spans="1:31" ht="12.75" customHeight="1" x14ac:dyDescent="0.2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</row>
    <row r="163" spans="1:31" ht="12.75" customHeight="1" x14ac:dyDescent="0.2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</row>
    <row r="164" spans="1:31" ht="12.75" customHeight="1" x14ac:dyDescent="0.2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</row>
    <row r="165" spans="1:31" ht="12.75" customHeight="1" x14ac:dyDescent="0.2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</row>
    <row r="166" spans="1:31" ht="12.75" customHeight="1" x14ac:dyDescent="0.2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</row>
    <row r="167" spans="1:31" ht="12.75" customHeight="1" x14ac:dyDescent="0.2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</row>
    <row r="168" spans="1:31" ht="12.75" customHeight="1" x14ac:dyDescent="0.2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</row>
    <row r="169" spans="1:31" ht="12.75" customHeight="1" x14ac:dyDescent="0.2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</row>
    <row r="170" spans="1:31" ht="12.75" customHeight="1" x14ac:dyDescent="0.2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</row>
    <row r="171" spans="1:31" ht="12.75" customHeight="1" x14ac:dyDescent="0.2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</row>
    <row r="172" spans="1:31" ht="12.75" customHeight="1" x14ac:dyDescent="0.2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</row>
    <row r="173" spans="1:31" ht="12.75" customHeight="1" x14ac:dyDescent="0.2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</row>
    <row r="174" spans="1:31" ht="12.75" customHeight="1" x14ac:dyDescent="0.2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</row>
    <row r="175" spans="1:31" ht="12.75" customHeight="1" x14ac:dyDescent="0.2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</row>
    <row r="176" spans="1:31" ht="12.75" customHeight="1" x14ac:dyDescent="0.2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</row>
    <row r="177" spans="1:31" ht="12.75" customHeight="1" x14ac:dyDescent="0.2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</row>
    <row r="178" spans="1:31" ht="12.75" customHeight="1" x14ac:dyDescent="0.2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</row>
    <row r="179" spans="1:31" ht="12.75" customHeight="1" x14ac:dyDescent="0.2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</row>
    <row r="180" spans="1:31" ht="12.75" customHeight="1" x14ac:dyDescent="0.2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</row>
    <row r="181" spans="1:31" ht="12.75" customHeight="1" x14ac:dyDescent="0.2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</row>
    <row r="182" spans="1:31" ht="12.75" customHeight="1" x14ac:dyDescent="0.2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</row>
    <row r="183" spans="1:31" ht="12.75" customHeight="1" x14ac:dyDescent="0.2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</row>
    <row r="184" spans="1:31" ht="12.75" customHeight="1" x14ac:dyDescent="0.2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</row>
    <row r="185" spans="1:31" ht="12.75" customHeight="1" x14ac:dyDescent="0.2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</row>
    <row r="186" spans="1:31" ht="12.75" customHeight="1" x14ac:dyDescent="0.2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</row>
    <row r="187" spans="1:31" ht="12.75" customHeight="1" x14ac:dyDescent="0.2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</row>
    <row r="188" spans="1:31" ht="12.75" customHeight="1" x14ac:dyDescent="0.2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</row>
    <row r="189" spans="1:31" ht="12.75" customHeight="1" x14ac:dyDescent="0.2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</row>
    <row r="190" spans="1:31" ht="12.75" customHeight="1" x14ac:dyDescent="0.2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</row>
    <row r="191" spans="1:31" ht="12.75" customHeight="1" x14ac:dyDescent="0.2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</row>
    <row r="192" spans="1:31" ht="12.75" customHeight="1" x14ac:dyDescent="0.2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</row>
    <row r="193" spans="1:31" ht="12.75" customHeight="1" x14ac:dyDescent="0.2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</row>
    <row r="194" spans="1:31" ht="12.75" customHeight="1" x14ac:dyDescent="0.2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</row>
    <row r="195" spans="1:31" ht="12.75" customHeight="1" x14ac:dyDescent="0.2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</row>
    <row r="196" spans="1:31" ht="12.75" customHeight="1" x14ac:dyDescent="0.2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</row>
    <row r="197" spans="1:31" ht="12.75" customHeight="1" x14ac:dyDescent="0.2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</row>
    <row r="198" spans="1:31" ht="12.75" customHeight="1" x14ac:dyDescent="0.2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</row>
    <row r="199" spans="1:31" ht="12.75" customHeight="1" x14ac:dyDescent="0.2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</row>
    <row r="200" spans="1:31" ht="12.75" customHeight="1" x14ac:dyDescent="0.2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</row>
    <row r="201" spans="1:31" ht="12.75" customHeight="1" x14ac:dyDescent="0.2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</row>
    <row r="202" spans="1:31" ht="12.75" customHeight="1" x14ac:dyDescent="0.2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</row>
    <row r="203" spans="1:31" ht="12.75" customHeight="1" x14ac:dyDescent="0.2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</row>
    <row r="204" spans="1:31" ht="12.75" customHeight="1" x14ac:dyDescent="0.2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</row>
    <row r="205" spans="1:31" ht="12.75" customHeight="1" x14ac:dyDescent="0.2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</row>
    <row r="206" spans="1:31" ht="12.75" customHeight="1" x14ac:dyDescent="0.2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</row>
    <row r="207" spans="1:31" ht="12.75" customHeight="1" x14ac:dyDescent="0.2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</row>
    <row r="208" spans="1:31" ht="12.75" customHeight="1" x14ac:dyDescent="0.2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</row>
    <row r="209" spans="1:31" ht="12.75" customHeight="1" x14ac:dyDescent="0.2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</row>
    <row r="210" spans="1:31" ht="12.75" customHeight="1" x14ac:dyDescent="0.2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</row>
    <row r="211" spans="1:31" ht="12.75" customHeight="1" x14ac:dyDescent="0.2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</row>
    <row r="212" spans="1:31" ht="12.75" customHeight="1" x14ac:dyDescent="0.2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</row>
    <row r="213" spans="1:31" ht="12.75" customHeight="1" x14ac:dyDescent="0.2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</row>
    <row r="214" spans="1:31" ht="12.75" customHeight="1" x14ac:dyDescent="0.2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</row>
    <row r="215" spans="1:31" ht="12.75" customHeight="1" x14ac:dyDescent="0.2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</row>
    <row r="216" spans="1:31" ht="12.75" customHeight="1" x14ac:dyDescent="0.2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</row>
    <row r="217" spans="1:31" ht="12.75" customHeight="1" x14ac:dyDescent="0.2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</row>
    <row r="218" spans="1:31" ht="12.75" customHeight="1" x14ac:dyDescent="0.2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</row>
    <row r="219" spans="1:31" ht="12.75" customHeight="1" x14ac:dyDescent="0.2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</row>
    <row r="220" spans="1:31" ht="12.75" customHeight="1" x14ac:dyDescent="0.2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</row>
    <row r="221" spans="1:31" ht="12.75" customHeight="1" x14ac:dyDescent="0.2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</row>
    <row r="222" spans="1:31" ht="12.75" customHeight="1" x14ac:dyDescent="0.2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</row>
    <row r="223" spans="1:31" ht="12.75" customHeight="1" x14ac:dyDescent="0.2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</row>
    <row r="224" spans="1:31" ht="12.75" customHeight="1" x14ac:dyDescent="0.2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</row>
    <row r="225" spans="1:31" ht="12.75" customHeight="1" x14ac:dyDescent="0.2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</row>
    <row r="226" spans="1:31" ht="12.75" customHeight="1" x14ac:dyDescent="0.2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</row>
    <row r="227" spans="1:31" ht="12.75" customHeight="1" x14ac:dyDescent="0.2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</row>
    <row r="228" spans="1:31" ht="12.75" customHeight="1" x14ac:dyDescent="0.2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</row>
    <row r="229" spans="1:31" ht="12.75" customHeight="1" x14ac:dyDescent="0.2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</row>
    <row r="230" spans="1:31" ht="12.75" customHeight="1" x14ac:dyDescent="0.2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</row>
    <row r="231" spans="1:31" ht="12.75" customHeight="1" x14ac:dyDescent="0.2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</row>
    <row r="232" spans="1:31" ht="12.75" customHeight="1" x14ac:dyDescent="0.2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</row>
    <row r="233" spans="1:31" ht="12.75" customHeight="1" x14ac:dyDescent="0.2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</row>
    <row r="234" spans="1:31" ht="12.75" customHeight="1" x14ac:dyDescent="0.2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</row>
    <row r="235" spans="1:31" ht="12.75" customHeight="1" x14ac:dyDescent="0.2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</row>
    <row r="236" spans="1:31" ht="12.75" customHeight="1" x14ac:dyDescent="0.2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</row>
    <row r="237" spans="1:31" ht="12.75" customHeight="1" x14ac:dyDescent="0.2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</row>
    <row r="238" spans="1:31" ht="12.75" customHeight="1" x14ac:dyDescent="0.2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</row>
    <row r="239" spans="1:31" ht="12.75" customHeight="1" x14ac:dyDescent="0.2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</row>
    <row r="240" spans="1:31" ht="12.75" customHeight="1" x14ac:dyDescent="0.2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</row>
    <row r="241" spans="1:31" ht="12.75" customHeight="1" x14ac:dyDescent="0.2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</row>
    <row r="242" spans="1:31" ht="12.75" customHeight="1" x14ac:dyDescent="0.2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</row>
    <row r="243" spans="1:31" ht="12.75" customHeight="1" x14ac:dyDescent="0.2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</row>
    <row r="244" spans="1:31" ht="12.75" customHeight="1" x14ac:dyDescent="0.2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</row>
    <row r="245" spans="1:31" ht="12.75" customHeight="1" x14ac:dyDescent="0.2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</row>
    <row r="246" spans="1:31" ht="12.75" customHeight="1" x14ac:dyDescent="0.2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</row>
    <row r="247" spans="1:31" ht="12.75" customHeight="1" x14ac:dyDescent="0.2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</row>
    <row r="248" spans="1:31" ht="12.75" customHeight="1" x14ac:dyDescent="0.2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</row>
    <row r="249" spans="1:31" ht="12.75" customHeight="1" x14ac:dyDescent="0.2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</row>
    <row r="250" spans="1:31" ht="12.75" customHeight="1" x14ac:dyDescent="0.2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</row>
    <row r="251" spans="1:31" ht="12.75" customHeight="1" x14ac:dyDescent="0.2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</row>
    <row r="252" spans="1:31" ht="12.75" customHeight="1" x14ac:dyDescent="0.2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</row>
    <row r="253" spans="1:31" ht="12.75" customHeight="1" x14ac:dyDescent="0.2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</row>
    <row r="254" spans="1:31" ht="12.75" customHeight="1" x14ac:dyDescent="0.2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</row>
    <row r="255" spans="1:31" ht="12.75" customHeight="1" x14ac:dyDescent="0.2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</row>
    <row r="256" spans="1:31" ht="12.75" customHeight="1" x14ac:dyDescent="0.2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</row>
    <row r="257" spans="1:31" ht="12.75" customHeight="1" x14ac:dyDescent="0.2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</row>
    <row r="258" spans="1:31" ht="12.75" customHeight="1" x14ac:dyDescent="0.2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</row>
    <row r="259" spans="1:31" ht="12.75" customHeight="1" x14ac:dyDescent="0.2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</row>
    <row r="260" spans="1:31" ht="12.75" customHeight="1" x14ac:dyDescent="0.2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</row>
    <row r="261" spans="1:31" ht="12.75" customHeight="1" x14ac:dyDescent="0.2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</row>
    <row r="262" spans="1:31" ht="12.75" customHeight="1" x14ac:dyDescent="0.2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</row>
    <row r="263" spans="1:31" ht="12.75" customHeight="1" x14ac:dyDescent="0.2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</row>
    <row r="264" spans="1:31" ht="12.75" customHeight="1" x14ac:dyDescent="0.2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</row>
    <row r="265" spans="1:31" ht="12.75" customHeight="1" x14ac:dyDescent="0.2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</row>
    <row r="266" spans="1:31" ht="12.75" customHeight="1" x14ac:dyDescent="0.2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</row>
    <row r="267" spans="1:31" ht="12.75" customHeight="1" x14ac:dyDescent="0.2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</row>
    <row r="268" spans="1:31" ht="12.75" customHeight="1" x14ac:dyDescent="0.2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</row>
    <row r="269" spans="1:31" ht="12.75" customHeight="1" x14ac:dyDescent="0.2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</row>
    <row r="270" spans="1:31" ht="12.75" customHeight="1" x14ac:dyDescent="0.2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</row>
    <row r="271" spans="1:31" ht="12.75" customHeight="1" x14ac:dyDescent="0.2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</row>
    <row r="272" spans="1:31" ht="12.75" customHeight="1" x14ac:dyDescent="0.2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</row>
    <row r="273" spans="1:31" ht="12.75" customHeight="1" x14ac:dyDescent="0.2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</row>
    <row r="274" spans="1:31" ht="12.75" customHeight="1" x14ac:dyDescent="0.2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</row>
    <row r="275" spans="1:31" ht="12.75" customHeight="1" x14ac:dyDescent="0.2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</row>
    <row r="276" spans="1:31" ht="12.75" customHeight="1" x14ac:dyDescent="0.2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</row>
    <row r="277" spans="1:31" ht="12.75" customHeight="1" x14ac:dyDescent="0.2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</row>
    <row r="278" spans="1:31" ht="12.75" customHeight="1" x14ac:dyDescent="0.2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</row>
    <row r="279" spans="1:31" ht="12.75" customHeight="1" x14ac:dyDescent="0.2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</row>
    <row r="280" spans="1:31" ht="12.75" customHeight="1" x14ac:dyDescent="0.2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</row>
    <row r="281" spans="1:31" ht="12.75" customHeight="1" x14ac:dyDescent="0.2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</row>
    <row r="282" spans="1:31" ht="12.75" customHeight="1" x14ac:dyDescent="0.2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</row>
    <row r="283" spans="1:31" ht="12.75" customHeight="1" x14ac:dyDescent="0.2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</row>
    <row r="284" spans="1:31" ht="12.75" customHeight="1" x14ac:dyDescent="0.2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</row>
    <row r="285" spans="1:31" ht="12.75" customHeight="1" x14ac:dyDescent="0.2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</row>
    <row r="286" spans="1:31" ht="12.75" customHeight="1" x14ac:dyDescent="0.2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</row>
    <row r="287" spans="1:31" ht="12.75" customHeight="1" x14ac:dyDescent="0.2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</row>
    <row r="288" spans="1:31" ht="12.75" customHeight="1" x14ac:dyDescent="0.2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</row>
    <row r="289" spans="1:31" ht="12.75" customHeight="1" x14ac:dyDescent="0.2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</row>
    <row r="290" spans="1:31" ht="12.75" customHeight="1" x14ac:dyDescent="0.2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</row>
    <row r="291" spans="1:31" ht="12.75" customHeight="1" x14ac:dyDescent="0.2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</row>
    <row r="292" spans="1:31" ht="12.75" customHeight="1" x14ac:dyDescent="0.2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</row>
    <row r="293" spans="1:31" ht="12.75" customHeight="1" x14ac:dyDescent="0.2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</row>
    <row r="294" spans="1:31" ht="12.75" customHeight="1" x14ac:dyDescent="0.2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</row>
    <row r="295" spans="1:31" ht="12.75" customHeight="1" x14ac:dyDescent="0.2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</row>
    <row r="296" spans="1:31" ht="12.75" customHeight="1" x14ac:dyDescent="0.2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</row>
    <row r="297" spans="1:31" ht="12.75" customHeight="1" x14ac:dyDescent="0.2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</row>
    <row r="298" spans="1:31" ht="12.75" customHeight="1" x14ac:dyDescent="0.2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</row>
    <row r="299" spans="1:31" ht="12.75" customHeight="1" x14ac:dyDescent="0.2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</row>
    <row r="300" spans="1:31" ht="12.75" customHeight="1" x14ac:dyDescent="0.2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</row>
    <row r="301" spans="1:31" ht="12.75" customHeight="1" x14ac:dyDescent="0.2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</row>
    <row r="302" spans="1:31" ht="12.75" customHeight="1" x14ac:dyDescent="0.2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</row>
    <row r="303" spans="1:31" ht="12.75" customHeight="1" x14ac:dyDescent="0.2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</row>
    <row r="304" spans="1:31" ht="12.75" customHeight="1" x14ac:dyDescent="0.2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</row>
    <row r="305" spans="1:31" ht="12.75" customHeight="1" x14ac:dyDescent="0.2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</row>
    <row r="306" spans="1:31" ht="12.75" customHeight="1" x14ac:dyDescent="0.2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</row>
    <row r="307" spans="1:31" ht="12.75" customHeight="1" x14ac:dyDescent="0.2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</row>
    <row r="308" spans="1:31" ht="12.75" customHeight="1" x14ac:dyDescent="0.2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</row>
    <row r="309" spans="1:31" ht="12.75" customHeight="1" x14ac:dyDescent="0.2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</row>
    <row r="310" spans="1:31" ht="12.75" customHeight="1" x14ac:dyDescent="0.2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</row>
    <row r="311" spans="1:31" ht="12.75" customHeight="1" x14ac:dyDescent="0.2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</row>
    <row r="312" spans="1:31" ht="12.75" customHeight="1" x14ac:dyDescent="0.2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</row>
    <row r="313" spans="1:31" ht="12.75" customHeight="1" x14ac:dyDescent="0.2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</row>
    <row r="314" spans="1:31" ht="12.75" customHeight="1" x14ac:dyDescent="0.2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</row>
    <row r="315" spans="1:31" ht="12.75" customHeight="1" x14ac:dyDescent="0.2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</row>
    <row r="316" spans="1:31" ht="12.75" customHeight="1" x14ac:dyDescent="0.2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</row>
    <row r="317" spans="1:31" ht="12.75" customHeight="1" x14ac:dyDescent="0.2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</row>
    <row r="318" spans="1:31" ht="12.75" customHeight="1" x14ac:dyDescent="0.2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</row>
    <row r="319" spans="1:31" ht="12.75" customHeight="1" x14ac:dyDescent="0.2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</row>
    <row r="320" spans="1:31" ht="12.75" customHeight="1" x14ac:dyDescent="0.2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</row>
    <row r="321" spans="1:31" ht="12.75" customHeight="1" x14ac:dyDescent="0.2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</row>
    <row r="322" spans="1:31" ht="12.75" customHeight="1" x14ac:dyDescent="0.2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</row>
    <row r="323" spans="1:31" ht="12.75" customHeight="1" x14ac:dyDescent="0.2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</row>
    <row r="324" spans="1:31" ht="12.75" customHeight="1" x14ac:dyDescent="0.2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</row>
    <row r="325" spans="1:31" ht="12.75" customHeight="1" x14ac:dyDescent="0.2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</row>
    <row r="326" spans="1:31" ht="12.75" customHeight="1" x14ac:dyDescent="0.2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</row>
    <row r="327" spans="1:31" ht="12.75" customHeight="1" x14ac:dyDescent="0.2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</row>
    <row r="328" spans="1:31" ht="12.75" customHeight="1" x14ac:dyDescent="0.2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</row>
    <row r="329" spans="1:31" ht="12.75" customHeight="1" x14ac:dyDescent="0.2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</row>
    <row r="330" spans="1:31" ht="12.75" customHeight="1" x14ac:dyDescent="0.2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</row>
    <row r="331" spans="1:31" ht="12.75" customHeight="1" x14ac:dyDescent="0.2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</row>
    <row r="332" spans="1:31" ht="12.75" customHeight="1" x14ac:dyDescent="0.2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</row>
    <row r="333" spans="1:31" ht="12.75" customHeight="1" x14ac:dyDescent="0.2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</row>
    <row r="334" spans="1:31" ht="12.75" customHeight="1" x14ac:dyDescent="0.2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</row>
    <row r="335" spans="1:31" ht="12.75" customHeight="1" x14ac:dyDescent="0.2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</row>
    <row r="336" spans="1:31" ht="12.75" customHeight="1" x14ac:dyDescent="0.2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</row>
    <row r="337" spans="1:31" ht="12.75" customHeight="1" x14ac:dyDescent="0.2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</row>
    <row r="338" spans="1:31" ht="12.75" customHeight="1" x14ac:dyDescent="0.2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</row>
    <row r="339" spans="1:31" ht="12.75" customHeight="1" x14ac:dyDescent="0.2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</row>
    <row r="340" spans="1:31" ht="12.75" customHeight="1" x14ac:dyDescent="0.2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</row>
    <row r="341" spans="1:31" ht="12.75" customHeight="1" x14ac:dyDescent="0.2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</row>
    <row r="342" spans="1:31" ht="12.75" customHeight="1" x14ac:dyDescent="0.2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</row>
    <row r="343" spans="1:31" ht="12.75" customHeight="1" x14ac:dyDescent="0.2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</row>
    <row r="344" spans="1:31" ht="12.75" customHeight="1" x14ac:dyDescent="0.2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</row>
    <row r="345" spans="1:31" ht="12.75" customHeight="1" x14ac:dyDescent="0.2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</row>
    <row r="346" spans="1:31" ht="12.75" customHeight="1" x14ac:dyDescent="0.2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</row>
    <row r="347" spans="1:31" ht="12.75" customHeight="1" x14ac:dyDescent="0.2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</row>
    <row r="348" spans="1:31" ht="12.75" customHeight="1" x14ac:dyDescent="0.2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</row>
    <row r="349" spans="1:31" ht="12.75" customHeight="1" x14ac:dyDescent="0.2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</row>
    <row r="350" spans="1:31" ht="12.75" customHeight="1" x14ac:dyDescent="0.2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</row>
    <row r="351" spans="1:31" ht="12.75" customHeight="1" x14ac:dyDescent="0.2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</row>
    <row r="352" spans="1:31" ht="12.75" customHeight="1" x14ac:dyDescent="0.2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</row>
    <row r="353" spans="1:31" ht="12.75" customHeight="1" x14ac:dyDescent="0.2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</row>
    <row r="354" spans="1:31" ht="12.75" customHeight="1" x14ac:dyDescent="0.2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</row>
    <row r="355" spans="1:31" ht="12.75" customHeight="1" x14ac:dyDescent="0.2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</row>
    <row r="356" spans="1:31" ht="12.75" customHeight="1" x14ac:dyDescent="0.2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</row>
    <row r="357" spans="1:31" ht="12.75" customHeight="1" x14ac:dyDescent="0.2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</row>
    <row r="358" spans="1:31" ht="12.75" customHeight="1" x14ac:dyDescent="0.2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</row>
    <row r="359" spans="1:31" ht="12.75" customHeight="1" x14ac:dyDescent="0.2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</row>
    <row r="360" spans="1:31" ht="12.75" customHeight="1" x14ac:dyDescent="0.2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</row>
    <row r="361" spans="1:31" ht="12.75" customHeight="1" x14ac:dyDescent="0.2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</row>
    <row r="362" spans="1:31" ht="12.75" customHeight="1" x14ac:dyDescent="0.2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</row>
    <row r="363" spans="1:31" ht="12.75" customHeight="1" x14ac:dyDescent="0.2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</row>
    <row r="364" spans="1:31" ht="12.75" customHeight="1" x14ac:dyDescent="0.2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</row>
    <row r="365" spans="1:31" ht="12.75" customHeight="1" x14ac:dyDescent="0.2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</row>
    <row r="366" spans="1:31" ht="12.75" customHeight="1" x14ac:dyDescent="0.2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</row>
    <row r="367" spans="1:31" ht="12.75" customHeight="1" x14ac:dyDescent="0.2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</row>
    <row r="368" spans="1:31" ht="12.75" customHeight="1" x14ac:dyDescent="0.2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</row>
    <row r="369" spans="1:31" ht="12.75" customHeight="1" x14ac:dyDescent="0.2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</row>
    <row r="370" spans="1:31" ht="12.75" customHeight="1" x14ac:dyDescent="0.2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</row>
    <row r="371" spans="1:31" ht="12.75" customHeight="1" x14ac:dyDescent="0.2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</row>
    <row r="372" spans="1:31" ht="12.75" customHeight="1" x14ac:dyDescent="0.2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</row>
    <row r="373" spans="1:31" ht="12.75" customHeight="1" x14ac:dyDescent="0.2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</row>
    <row r="374" spans="1:31" ht="12.75" customHeight="1" x14ac:dyDescent="0.2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</row>
    <row r="375" spans="1:31" ht="12.75" customHeight="1" x14ac:dyDescent="0.2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</row>
    <row r="376" spans="1:31" ht="12.75" customHeight="1" x14ac:dyDescent="0.2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</row>
    <row r="377" spans="1:31" ht="12.75" customHeight="1" x14ac:dyDescent="0.2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</row>
    <row r="378" spans="1:31" ht="12.75" customHeight="1" x14ac:dyDescent="0.2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</row>
    <row r="379" spans="1:31" ht="12.75" customHeight="1" x14ac:dyDescent="0.2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</row>
    <row r="380" spans="1:31" ht="12.75" customHeight="1" x14ac:dyDescent="0.2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</row>
    <row r="381" spans="1:31" ht="12.75" customHeight="1" x14ac:dyDescent="0.2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</row>
    <row r="382" spans="1:31" ht="12.75" customHeight="1" x14ac:dyDescent="0.2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</row>
    <row r="383" spans="1:31" ht="12.75" customHeight="1" x14ac:dyDescent="0.2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</row>
    <row r="384" spans="1:31" ht="12.75" customHeight="1" x14ac:dyDescent="0.2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</row>
    <row r="385" spans="1:31" ht="12.75" customHeight="1" x14ac:dyDescent="0.2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</row>
    <row r="386" spans="1:31" ht="12.75" customHeight="1" x14ac:dyDescent="0.2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</row>
    <row r="387" spans="1:31" ht="12.75" customHeight="1" x14ac:dyDescent="0.2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</row>
    <row r="388" spans="1:31" ht="12.75" customHeight="1" x14ac:dyDescent="0.2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</row>
    <row r="389" spans="1:31" ht="12.75" customHeight="1" x14ac:dyDescent="0.2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</row>
    <row r="390" spans="1:31" ht="12.75" customHeight="1" x14ac:dyDescent="0.2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</row>
    <row r="391" spans="1:31" ht="12.75" customHeight="1" x14ac:dyDescent="0.2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</row>
    <row r="392" spans="1:31" ht="12.75" customHeight="1" x14ac:dyDescent="0.2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</row>
    <row r="393" spans="1:31" ht="12.75" customHeight="1" x14ac:dyDescent="0.2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</row>
    <row r="394" spans="1:31" ht="12.75" customHeight="1" x14ac:dyDescent="0.2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</row>
    <row r="395" spans="1:31" ht="12.75" customHeight="1" x14ac:dyDescent="0.2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</row>
    <row r="396" spans="1:31" ht="12.75" customHeight="1" x14ac:dyDescent="0.2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</row>
    <row r="397" spans="1:31" ht="12.75" customHeight="1" x14ac:dyDescent="0.2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</row>
    <row r="398" spans="1:31" ht="12.75" customHeight="1" x14ac:dyDescent="0.2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</row>
    <row r="399" spans="1:31" ht="12.75" customHeight="1" x14ac:dyDescent="0.2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</row>
    <row r="400" spans="1:31" ht="12.75" customHeight="1" x14ac:dyDescent="0.2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</row>
    <row r="401" spans="1:31" ht="12.75" customHeight="1" x14ac:dyDescent="0.2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</row>
    <row r="402" spans="1:31" ht="12.75" customHeight="1" x14ac:dyDescent="0.2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</row>
    <row r="403" spans="1:31" ht="12.75" customHeight="1" x14ac:dyDescent="0.2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</row>
    <row r="404" spans="1:31" ht="12.75" customHeight="1" x14ac:dyDescent="0.2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</row>
    <row r="405" spans="1:31" ht="12.75" customHeight="1" x14ac:dyDescent="0.2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</row>
    <row r="406" spans="1:31" ht="12.75" customHeight="1" x14ac:dyDescent="0.2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</row>
    <row r="407" spans="1:31" ht="12.75" customHeight="1" x14ac:dyDescent="0.2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</row>
    <row r="408" spans="1:31" ht="12.75" customHeight="1" x14ac:dyDescent="0.2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</row>
    <row r="409" spans="1:31" ht="12.75" customHeight="1" x14ac:dyDescent="0.2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</row>
    <row r="410" spans="1:31" ht="12.75" customHeight="1" x14ac:dyDescent="0.2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</row>
    <row r="411" spans="1:31" ht="12.75" customHeight="1" x14ac:dyDescent="0.2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</row>
    <row r="412" spans="1:31" ht="12.75" customHeight="1" x14ac:dyDescent="0.2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</row>
    <row r="413" spans="1:31" ht="12.75" customHeight="1" x14ac:dyDescent="0.2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</row>
    <row r="414" spans="1:31" ht="12.75" customHeight="1" x14ac:dyDescent="0.2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</row>
    <row r="415" spans="1:31" ht="12.75" customHeight="1" x14ac:dyDescent="0.2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</row>
    <row r="416" spans="1:31" ht="12.75" customHeight="1" x14ac:dyDescent="0.2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</row>
    <row r="417" spans="1:31" ht="12.75" customHeight="1" x14ac:dyDescent="0.2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</row>
    <row r="418" spans="1:31" ht="12.75" customHeight="1" x14ac:dyDescent="0.2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</row>
    <row r="419" spans="1:31" ht="12.75" customHeight="1" x14ac:dyDescent="0.2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</row>
    <row r="420" spans="1:31" ht="12.75" customHeight="1" x14ac:dyDescent="0.2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</row>
    <row r="421" spans="1:31" ht="12.75" customHeight="1" x14ac:dyDescent="0.2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</row>
    <row r="422" spans="1:31" ht="12.75" customHeight="1" x14ac:dyDescent="0.2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</row>
    <row r="423" spans="1:31" ht="12.75" customHeight="1" x14ac:dyDescent="0.2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</row>
    <row r="424" spans="1:31" ht="12.75" customHeight="1" x14ac:dyDescent="0.2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</row>
    <row r="425" spans="1:31" ht="12.75" customHeight="1" x14ac:dyDescent="0.2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</row>
    <row r="426" spans="1:31" ht="12.75" customHeight="1" x14ac:dyDescent="0.2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</row>
    <row r="427" spans="1:31" ht="12.75" customHeight="1" x14ac:dyDescent="0.2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</row>
    <row r="428" spans="1:31" ht="12.75" customHeight="1" x14ac:dyDescent="0.2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</row>
    <row r="429" spans="1:31" ht="12.75" customHeight="1" x14ac:dyDescent="0.2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</row>
    <row r="430" spans="1:31" ht="12.75" customHeight="1" x14ac:dyDescent="0.2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</row>
    <row r="431" spans="1:31" ht="12.75" customHeight="1" x14ac:dyDescent="0.2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</row>
    <row r="432" spans="1:31" ht="12.75" customHeight="1" x14ac:dyDescent="0.2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</row>
    <row r="433" spans="1:31" ht="12.75" customHeight="1" x14ac:dyDescent="0.2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</row>
    <row r="434" spans="1:31" ht="12.75" customHeight="1" x14ac:dyDescent="0.2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</row>
    <row r="435" spans="1:31" ht="12.75" customHeight="1" x14ac:dyDescent="0.2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</row>
    <row r="436" spans="1:31" ht="12.75" customHeight="1" x14ac:dyDescent="0.2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</row>
    <row r="437" spans="1:31" ht="12.75" customHeight="1" x14ac:dyDescent="0.2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</row>
    <row r="438" spans="1:31" ht="12.75" customHeight="1" x14ac:dyDescent="0.2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</row>
    <row r="439" spans="1:31" ht="12.75" customHeight="1" x14ac:dyDescent="0.2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</row>
    <row r="440" spans="1:31" ht="12.75" customHeight="1" x14ac:dyDescent="0.2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</row>
    <row r="441" spans="1:31" ht="12.75" customHeight="1" x14ac:dyDescent="0.2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</row>
    <row r="442" spans="1:31" ht="12.75" customHeight="1" x14ac:dyDescent="0.2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</row>
    <row r="443" spans="1:31" ht="12.75" customHeight="1" x14ac:dyDescent="0.2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</row>
    <row r="444" spans="1:31" ht="12.75" customHeight="1" x14ac:dyDescent="0.2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</row>
    <row r="445" spans="1:31" ht="12.75" customHeight="1" x14ac:dyDescent="0.2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</row>
    <row r="446" spans="1:31" ht="12.75" customHeight="1" x14ac:dyDescent="0.2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</row>
    <row r="447" spans="1:31" ht="12.75" customHeight="1" x14ac:dyDescent="0.2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</row>
    <row r="448" spans="1:31" ht="12.75" customHeight="1" x14ac:dyDescent="0.2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</row>
    <row r="449" spans="1:31" ht="12.75" customHeight="1" x14ac:dyDescent="0.2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</row>
    <row r="450" spans="1:31" ht="12.75" customHeight="1" x14ac:dyDescent="0.2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</row>
    <row r="451" spans="1:31" ht="12.75" customHeight="1" x14ac:dyDescent="0.2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</row>
    <row r="452" spans="1:31" ht="12.75" customHeight="1" x14ac:dyDescent="0.2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</row>
    <row r="453" spans="1:31" ht="12.75" customHeight="1" x14ac:dyDescent="0.2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</row>
    <row r="454" spans="1:31" ht="12.75" customHeight="1" x14ac:dyDescent="0.2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</row>
    <row r="455" spans="1:31" ht="12.75" customHeight="1" x14ac:dyDescent="0.2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</row>
    <row r="456" spans="1:31" ht="12.75" customHeight="1" x14ac:dyDescent="0.2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</row>
    <row r="457" spans="1:31" ht="12.75" customHeight="1" x14ac:dyDescent="0.2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</row>
    <row r="458" spans="1:31" ht="12.75" customHeight="1" x14ac:dyDescent="0.2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</row>
    <row r="459" spans="1:31" ht="12.75" customHeight="1" x14ac:dyDescent="0.2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</row>
    <row r="460" spans="1:31" ht="12.75" customHeight="1" x14ac:dyDescent="0.2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</row>
    <row r="461" spans="1:31" ht="12.75" customHeight="1" x14ac:dyDescent="0.2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</row>
    <row r="462" spans="1:31" ht="12.75" customHeight="1" x14ac:dyDescent="0.2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</row>
    <row r="463" spans="1:31" ht="12.75" customHeight="1" x14ac:dyDescent="0.2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</row>
    <row r="464" spans="1:31" ht="12.75" customHeight="1" x14ac:dyDescent="0.2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</row>
    <row r="465" spans="1:31" ht="12.75" customHeight="1" x14ac:dyDescent="0.2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</row>
    <row r="466" spans="1:31" ht="12.75" customHeight="1" x14ac:dyDescent="0.2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</row>
    <row r="467" spans="1:31" ht="12.75" customHeight="1" x14ac:dyDescent="0.2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</row>
    <row r="468" spans="1:31" ht="12.75" customHeight="1" x14ac:dyDescent="0.2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</row>
    <row r="469" spans="1:31" ht="12.75" customHeight="1" x14ac:dyDescent="0.2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</row>
    <row r="470" spans="1:31" ht="12.75" customHeight="1" x14ac:dyDescent="0.2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</row>
    <row r="471" spans="1:31" ht="12.75" customHeight="1" x14ac:dyDescent="0.2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</row>
    <row r="472" spans="1:31" ht="12.75" customHeight="1" x14ac:dyDescent="0.2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</row>
    <row r="473" spans="1:31" ht="12.75" customHeight="1" x14ac:dyDescent="0.2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</row>
    <row r="474" spans="1:31" ht="12.75" customHeight="1" x14ac:dyDescent="0.2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</row>
    <row r="475" spans="1:31" ht="12.75" customHeight="1" x14ac:dyDescent="0.2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</row>
    <row r="476" spans="1:31" ht="12.75" customHeight="1" x14ac:dyDescent="0.2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</row>
    <row r="477" spans="1:31" ht="12.75" customHeight="1" x14ac:dyDescent="0.2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</row>
    <row r="478" spans="1:31" ht="12.75" customHeight="1" x14ac:dyDescent="0.2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</row>
    <row r="479" spans="1:31" ht="12.75" customHeight="1" x14ac:dyDescent="0.2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</row>
    <row r="480" spans="1:31" ht="12.75" customHeight="1" x14ac:dyDescent="0.2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</row>
    <row r="481" spans="1:31" ht="12.75" customHeight="1" x14ac:dyDescent="0.2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</row>
    <row r="482" spans="1:31" ht="12.75" customHeight="1" x14ac:dyDescent="0.2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</row>
    <row r="483" spans="1:31" ht="12.75" customHeight="1" x14ac:dyDescent="0.2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</row>
    <row r="484" spans="1:31" ht="12.75" customHeight="1" x14ac:dyDescent="0.2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</row>
    <row r="485" spans="1:31" ht="12.75" customHeight="1" x14ac:dyDescent="0.2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</row>
    <row r="486" spans="1:31" ht="12.75" customHeight="1" x14ac:dyDescent="0.2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</row>
    <row r="487" spans="1:31" ht="12.75" customHeight="1" x14ac:dyDescent="0.2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</row>
    <row r="488" spans="1:31" ht="12.75" customHeight="1" x14ac:dyDescent="0.2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</row>
    <row r="489" spans="1:31" ht="12.75" customHeight="1" x14ac:dyDescent="0.2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</row>
    <row r="490" spans="1:31" ht="12.75" customHeight="1" x14ac:dyDescent="0.2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</row>
    <row r="491" spans="1:31" ht="12.75" customHeight="1" x14ac:dyDescent="0.2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</row>
    <row r="492" spans="1:31" ht="12.75" customHeight="1" x14ac:dyDescent="0.2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</row>
    <row r="493" spans="1:31" ht="12.75" customHeight="1" x14ac:dyDescent="0.2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</row>
    <row r="494" spans="1:31" ht="12.75" customHeight="1" x14ac:dyDescent="0.2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</row>
    <row r="495" spans="1:31" ht="12.75" customHeight="1" x14ac:dyDescent="0.2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</row>
    <row r="496" spans="1:31" ht="12.75" customHeight="1" x14ac:dyDescent="0.2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</row>
    <row r="497" spans="1:31" ht="12.75" customHeight="1" x14ac:dyDescent="0.2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</row>
    <row r="498" spans="1:31" ht="12.75" customHeight="1" x14ac:dyDescent="0.2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</row>
    <row r="499" spans="1:31" ht="12.75" customHeight="1" x14ac:dyDescent="0.2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</row>
    <row r="500" spans="1:31" ht="12.75" customHeight="1" x14ac:dyDescent="0.2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</row>
    <row r="501" spans="1:31" ht="12.75" customHeight="1" x14ac:dyDescent="0.2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</row>
    <row r="502" spans="1:31" ht="12.75" customHeight="1" x14ac:dyDescent="0.2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</row>
    <row r="503" spans="1:31" ht="12.75" customHeight="1" x14ac:dyDescent="0.2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</row>
    <row r="504" spans="1:31" ht="12.75" customHeight="1" x14ac:dyDescent="0.2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</row>
    <row r="505" spans="1:31" ht="12.75" customHeight="1" x14ac:dyDescent="0.2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</row>
    <row r="506" spans="1:31" ht="12.75" customHeight="1" x14ac:dyDescent="0.2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</row>
    <row r="507" spans="1:31" ht="12.75" customHeight="1" x14ac:dyDescent="0.2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</row>
    <row r="508" spans="1:31" ht="12.75" customHeight="1" x14ac:dyDescent="0.2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</row>
    <row r="509" spans="1:31" ht="12.75" customHeight="1" x14ac:dyDescent="0.2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</row>
    <row r="510" spans="1:31" ht="12.75" customHeight="1" x14ac:dyDescent="0.2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  <c r="AD510" s="135"/>
      <c r="AE510" s="135"/>
    </row>
    <row r="511" spans="1:31" ht="12.75" customHeight="1" x14ac:dyDescent="0.2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  <c r="AA511" s="135"/>
      <c r="AB511" s="135"/>
      <c r="AC511" s="135"/>
      <c r="AD511" s="135"/>
      <c r="AE511" s="135"/>
    </row>
    <row r="512" spans="1:31" ht="12.75" customHeight="1" x14ac:dyDescent="0.2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  <c r="AD512" s="135"/>
      <c r="AE512" s="135"/>
    </row>
    <row r="513" spans="1:31" ht="12.75" customHeight="1" x14ac:dyDescent="0.2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  <c r="AD513" s="135"/>
      <c r="AE513" s="135"/>
    </row>
    <row r="514" spans="1:31" ht="12.75" customHeight="1" x14ac:dyDescent="0.2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  <c r="AD514" s="135"/>
      <c r="AE514" s="135"/>
    </row>
    <row r="515" spans="1:31" ht="12.75" customHeight="1" x14ac:dyDescent="0.2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  <c r="AA515" s="135"/>
      <c r="AB515" s="135"/>
      <c r="AC515" s="135"/>
      <c r="AD515" s="135"/>
      <c r="AE515" s="135"/>
    </row>
    <row r="516" spans="1:31" ht="12.75" customHeight="1" x14ac:dyDescent="0.2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  <c r="AA516" s="135"/>
      <c r="AB516" s="135"/>
      <c r="AC516" s="135"/>
      <c r="AD516" s="135"/>
      <c r="AE516" s="135"/>
    </row>
    <row r="517" spans="1:31" ht="12.75" customHeight="1" x14ac:dyDescent="0.2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  <c r="AA517" s="135"/>
      <c r="AB517" s="135"/>
      <c r="AC517" s="135"/>
      <c r="AD517" s="135"/>
      <c r="AE517" s="135"/>
    </row>
    <row r="518" spans="1:31" ht="12.75" customHeight="1" x14ac:dyDescent="0.2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  <c r="AA518" s="135"/>
      <c r="AB518" s="135"/>
      <c r="AC518" s="135"/>
      <c r="AD518" s="135"/>
      <c r="AE518" s="135"/>
    </row>
    <row r="519" spans="1:31" ht="12.75" customHeight="1" x14ac:dyDescent="0.2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  <c r="AD519" s="135"/>
      <c r="AE519" s="135"/>
    </row>
    <row r="520" spans="1:31" ht="12.75" customHeight="1" x14ac:dyDescent="0.2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  <c r="AD520" s="135"/>
      <c r="AE520" s="135"/>
    </row>
    <row r="521" spans="1:31" ht="12.75" customHeight="1" x14ac:dyDescent="0.2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/>
      <c r="AD521" s="135"/>
      <c r="AE521" s="135"/>
    </row>
    <row r="522" spans="1:31" ht="12.75" customHeight="1" x14ac:dyDescent="0.2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  <c r="AA522" s="135"/>
      <c r="AB522" s="135"/>
      <c r="AC522" s="135"/>
      <c r="AD522" s="135"/>
      <c r="AE522" s="135"/>
    </row>
    <row r="523" spans="1:31" ht="12.75" customHeight="1" x14ac:dyDescent="0.2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  <c r="AA523" s="135"/>
      <c r="AB523" s="135"/>
      <c r="AC523" s="135"/>
      <c r="AD523" s="135"/>
      <c r="AE523" s="135"/>
    </row>
    <row r="524" spans="1:31" ht="12.75" customHeight="1" x14ac:dyDescent="0.2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  <c r="AD524" s="135"/>
      <c r="AE524" s="135"/>
    </row>
    <row r="525" spans="1:31" ht="12.75" customHeight="1" x14ac:dyDescent="0.2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  <c r="AA525" s="135"/>
      <c r="AB525" s="135"/>
      <c r="AC525" s="135"/>
      <c r="AD525" s="135"/>
      <c r="AE525" s="135"/>
    </row>
    <row r="526" spans="1:31" ht="12.75" customHeight="1" x14ac:dyDescent="0.2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  <c r="AA526" s="135"/>
      <c r="AB526" s="135"/>
      <c r="AC526" s="135"/>
      <c r="AD526" s="135"/>
      <c r="AE526" s="135"/>
    </row>
    <row r="527" spans="1:31" ht="12.75" customHeight="1" x14ac:dyDescent="0.2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  <c r="AA527" s="135"/>
      <c r="AB527" s="135"/>
      <c r="AC527" s="135"/>
      <c r="AD527" s="135"/>
      <c r="AE527" s="135"/>
    </row>
    <row r="528" spans="1:31" ht="12.75" customHeight="1" x14ac:dyDescent="0.2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  <c r="AB528" s="135"/>
      <c r="AC528" s="135"/>
      <c r="AD528" s="135"/>
      <c r="AE528" s="135"/>
    </row>
    <row r="529" spans="1:31" ht="12.75" customHeight="1" x14ac:dyDescent="0.2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  <c r="AA529" s="135"/>
      <c r="AB529" s="135"/>
      <c r="AC529" s="135"/>
      <c r="AD529" s="135"/>
      <c r="AE529" s="135"/>
    </row>
    <row r="530" spans="1:31" ht="12.75" customHeight="1" x14ac:dyDescent="0.2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  <c r="AA530" s="135"/>
      <c r="AB530" s="135"/>
      <c r="AC530" s="135"/>
      <c r="AD530" s="135"/>
      <c r="AE530" s="135"/>
    </row>
    <row r="531" spans="1:31" ht="12.75" customHeight="1" x14ac:dyDescent="0.2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  <c r="AA531" s="135"/>
      <c r="AB531" s="135"/>
      <c r="AC531" s="135"/>
      <c r="AD531" s="135"/>
      <c r="AE531" s="135"/>
    </row>
    <row r="532" spans="1:31" ht="12.75" customHeight="1" x14ac:dyDescent="0.2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  <c r="AA532" s="135"/>
      <c r="AB532" s="135"/>
      <c r="AC532" s="135"/>
      <c r="AD532" s="135"/>
      <c r="AE532" s="135"/>
    </row>
    <row r="533" spans="1:31" ht="12.75" customHeight="1" x14ac:dyDescent="0.2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  <c r="AB533" s="135"/>
      <c r="AC533" s="135"/>
      <c r="AD533" s="135"/>
      <c r="AE533" s="135"/>
    </row>
    <row r="534" spans="1:31" ht="12.75" customHeight="1" x14ac:dyDescent="0.2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  <c r="AA534" s="135"/>
      <c r="AB534" s="135"/>
      <c r="AC534" s="135"/>
      <c r="AD534" s="135"/>
      <c r="AE534" s="135"/>
    </row>
    <row r="535" spans="1:31" ht="12.75" customHeight="1" x14ac:dyDescent="0.2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  <c r="AA535" s="135"/>
      <c r="AB535" s="135"/>
      <c r="AC535" s="135"/>
      <c r="AD535" s="135"/>
      <c r="AE535" s="135"/>
    </row>
    <row r="536" spans="1:31" ht="12.75" customHeight="1" x14ac:dyDescent="0.2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  <c r="AD536" s="135"/>
      <c r="AE536" s="135"/>
    </row>
    <row r="537" spans="1:31" ht="12.75" customHeight="1" x14ac:dyDescent="0.2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  <c r="AD537" s="135"/>
      <c r="AE537" s="135"/>
    </row>
    <row r="538" spans="1:31" ht="12.75" customHeight="1" x14ac:dyDescent="0.2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  <c r="AD538" s="135"/>
      <c r="AE538" s="135"/>
    </row>
    <row r="539" spans="1:31" ht="12.75" customHeight="1" x14ac:dyDescent="0.2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  <c r="AB539" s="135"/>
      <c r="AC539" s="135"/>
      <c r="AD539" s="135"/>
      <c r="AE539" s="135"/>
    </row>
    <row r="540" spans="1:31" ht="12.75" customHeight="1" x14ac:dyDescent="0.2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  <c r="AA540" s="135"/>
      <c r="AB540" s="135"/>
      <c r="AC540" s="135"/>
      <c r="AD540" s="135"/>
      <c r="AE540" s="135"/>
    </row>
    <row r="541" spans="1:31" ht="12.75" customHeight="1" x14ac:dyDescent="0.2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  <c r="AB541" s="135"/>
      <c r="AC541" s="135"/>
      <c r="AD541" s="135"/>
      <c r="AE541" s="135"/>
    </row>
    <row r="542" spans="1:31" ht="12.75" customHeight="1" x14ac:dyDescent="0.2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  <c r="AD542" s="135"/>
      <c r="AE542" s="135"/>
    </row>
    <row r="543" spans="1:31" ht="12.75" customHeight="1" x14ac:dyDescent="0.2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  <c r="AA543" s="135"/>
      <c r="AB543" s="135"/>
      <c r="AC543" s="135"/>
      <c r="AD543" s="135"/>
      <c r="AE543" s="135"/>
    </row>
    <row r="544" spans="1:31" ht="12.75" customHeight="1" x14ac:dyDescent="0.2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  <c r="AA544" s="135"/>
      <c r="AB544" s="135"/>
      <c r="AC544" s="135"/>
      <c r="AD544" s="135"/>
      <c r="AE544" s="135"/>
    </row>
    <row r="545" spans="1:31" ht="12.75" customHeight="1" x14ac:dyDescent="0.2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  <c r="AA545" s="135"/>
      <c r="AB545" s="135"/>
      <c r="AC545" s="135"/>
      <c r="AD545" s="135"/>
      <c r="AE545" s="135"/>
    </row>
    <row r="546" spans="1:31" ht="12.75" customHeight="1" x14ac:dyDescent="0.2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  <c r="AA546" s="135"/>
      <c r="AB546" s="135"/>
      <c r="AC546" s="135"/>
      <c r="AD546" s="135"/>
      <c r="AE546" s="135"/>
    </row>
    <row r="547" spans="1:31" ht="12.75" customHeight="1" x14ac:dyDescent="0.2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  <c r="AA547" s="135"/>
      <c r="AB547" s="135"/>
      <c r="AC547" s="135"/>
      <c r="AD547" s="135"/>
      <c r="AE547" s="135"/>
    </row>
    <row r="548" spans="1:31" ht="12.75" customHeight="1" x14ac:dyDescent="0.2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  <c r="AA548" s="135"/>
      <c r="AB548" s="135"/>
      <c r="AC548" s="135"/>
      <c r="AD548" s="135"/>
      <c r="AE548" s="135"/>
    </row>
    <row r="549" spans="1:31" ht="12.75" customHeight="1" x14ac:dyDescent="0.2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  <c r="AA549" s="135"/>
      <c r="AB549" s="135"/>
      <c r="AC549" s="135"/>
      <c r="AD549" s="135"/>
      <c r="AE549" s="135"/>
    </row>
    <row r="550" spans="1:31" ht="12.75" customHeight="1" x14ac:dyDescent="0.2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  <c r="AA550" s="135"/>
      <c r="AB550" s="135"/>
      <c r="AC550" s="135"/>
      <c r="AD550" s="135"/>
      <c r="AE550" s="135"/>
    </row>
    <row r="551" spans="1:31" ht="12.75" customHeight="1" x14ac:dyDescent="0.2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  <c r="AA551" s="135"/>
      <c r="AB551" s="135"/>
      <c r="AC551" s="135"/>
      <c r="AD551" s="135"/>
      <c r="AE551" s="135"/>
    </row>
    <row r="552" spans="1:31" ht="12.75" customHeight="1" x14ac:dyDescent="0.2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  <c r="AA552" s="135"/>
      <c r="AB552" s="135"/>
      <c r="AC552" s="135"/>
      <c r="AD552" s="135"/>
      <c r="AE552" s="135"/>
    </row>
    <row r="553" spans="1:31" ht="12.75" customHeight="1" x14ac:dyDescent="0.2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  <c r="AA553" s="135"/>
      <c r="AB553" s="135"/>
      <c r="AC553" s="135"/>
      <c r="AD553" s="135"/>
      <c r="AE553" s="135"/>
    </row>
    <row r="554" spans="1:31" ht="12.75" customHeight="1" x14ac:dyDescent="0.2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  <c r="AA554" s="135"/>
      <c r="AB554" s="135"/>
      <c r="AC554" s="135"/>
      <c r="AD554" s="135"/>
      <c r="AE554" s="135"/>
    </row>
    <row r="555" spans="1:31" ht="12.75" customHeight="1" x14ac:dyDescent="0.2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  <c r="AA555" s="135"/>
      <c r="AB555" s="135"/>
      <c r="AC555" s="135"/>
      <c r="AD555" s="135"/>
      <c r="AE555" s="135"/>
    </row>
    <row r="556" spans="1:31" ht="12.75" customHeight="1" x14ac:dyDescent="0.2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  <c r="AA556" s="135"/>
      <c r="AB556" s="135"/>
      <c r="AC556" s="135"/>
      <c r="AD556" s="135"/>
      <c r="AE556" s="135"/>
    </row>
    <row r="557" spans="1:31" ht="12.75" customHeight="1" x14ac:dyDescent="0.2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  <c r="AA557" s="135"/>
      <c r="AB557" s="135"/>
      <c r="AC557" s="135"/>
      <c r="AD557" s="135"/>
      <c r="AE557" s="135"/>
    </row>
    <row r="558" spans="1:31" ht="12.75" customHeight="1" x14ac:dyDescent="0.2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  <c r="AA558" s="135"/>
      <c r="AB558" s="135"/>
      <c r="AC558" s="135"/>
      <c r="AD558" s="135"/>
      <c r="AE558" s="135"/>
    </row>
    <row r="559" spans="1:31" ht="12.75" customHeight="1" x14ac:dyDescent="0.2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  <c r="AA559" s="135"/>
      <c r="AB559" s="135"/>
      <c r="AC559" s="135"/>
      <c r="AD559" s="135"/>
      <c r="AE559" s="135"/>
    </row>
    <row r="560" spans="1:31" ht="12.75" customHeight="1" x14ac:dyDescent="0.2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  <c r="AA560" s="135"/>
      <c r="AB560" s="135"/>
      <c r="AC560" s="135"/>
      <c r="AD560" s="135"/>
      <c r="AE560" s="135"/>
    </row>
    <row r="561" spans="1:31" ht="12.75" customHeight="1" x14ac:dyDescent="0.2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  <c r="AB561" s="135"/>
      <c r="AC561" s="135"/>
      <c r="AD561" s="135"/>
      <c r="AE561" s="135"/>
    </row>
    <row r="562" spans="1:31" ht="12.75" customHeight="1" x14ac:dyDescent="0.2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  <c r="AA562" s="135"/>
      <c r="AB562" s="135"/>
      <c r="AC562" s="135"/>
      <c r="AD562" s="135"/>
      <c r="AE562" s="135"/>
    </row>
    <row r="563" spans="1:31" ht="12.75" customHeight="1" x14ac:dyDescent="0.2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  <c r="AA563" s="135"/>
      <c r="AB563" s="135"/>
      <c r="AC563" s="135"/>
      <c r="AD563" s="135"/>
      <c r="AE563" s="135"/>
    </row>
    <row r="564" spans="1:31" ht="12.75" customHeight="1" x14ac:dyDescent="0.2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  <c r="AB564" s="135"/>
      <c r="AC564" s="135"/>
      <c r="AD564" s="135"/>
      <c r="AE564" s="135"/>
    </row>
    <row r="565" spans="1:31" ht="12.75" customHeight="1" x14ac:dyDescent="0.2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  <c r="AA565" s="135"/>
      <c r="AB565" s="135"/>
      <c r="AC565" s="135"/>
      <c r="AD565" s="135"/>
      <c r="AE565" s="135"/>
    </row>
    <row r="566" spans="1:31" ht="12.75" customHeight="1" x14ac:dyDescent="0.2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  <c r="AA566" s="135"/>
      <c r="AB566" s="135"/>
      <c r="AC566" s="135"/>
      <c r="AD566" s="135"/>
      <c r="AE566" s="135"/>
    </row>
    <row r="567" spans="1:31" ht="12.75" customHeight="1" x14ac:dyDescent="0.2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  <c r="AA567" s="135"/>
      <c r="AB567" s="135"/>
      <c r="AC567" s="135"/>
      <c r="AD567" s="135"/>
      <c r="AE567" s="135"/>
    </row>
    <row r="568" spans="1:31" ht="12.75" customHeight="1" x14ac:dyDescent="0.2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  <c r="AA568" s="135"/>
      <c r="AB568" s="135"/>
      <c r="AC568" s="135"/>
      <c r="AD568" s="135"/>
      <c r="AE568" s="135"/>
    </row>
    <row r="569" spans="1:31" ht="12.75" customHeight="1" x14ac:dyDescent="0.2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  <c r="AA569" s="135"/>
      <c r="AB569" s="135"/>
      <c r="AC569" s="135"/>
      <c r="AD569" s="135"/>
      <c r="AE569" s="135"/>
    </row>
    <row r="570" spans="1:31" ht="12.75" customHeight="1" x14ac:dyDescent="0.2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  <c r="AA570" s="135"/>
      <c r="AB570" s="135"/>
      <c r="AC570" s="135"/>
      <c r="AD570" s="135"/>
      <c r="AE570" s="135"/>
    </row>
    <row r="571" spans="1:31" ht="12.75" customHeight="1" x14ac:dyDescent="0.2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  <c r="AA571" s="135"/>
      <c r="AB571" s="135"/>
      <c r="AC571" s="135"/>
      <c r="AD571" s="135"/>
      <c r="AE571" s="135"/>
    </row>
    <row r="572" spans="1:31" ht="12.75" customHeight="1" x14ac:dyDescent="0.2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  <c r="AA572" s="135"/>
      <c r="AB572" s="135"/>
      <c r="AC572" s="135"/>
      <c r="AD572" s="135"/>
      <c r="AE572" s="135"/>
    </row>
    <row r="573" spans="1:31" ht="12.75" customHeight="1" x14ac:dyDescent="0.2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  <c r="AA573" s="135"/>
      <c r="AB573" s="135"/>
      <c r="AC573" s="135"/>
      <c r="AD573" s="135"/>
      <c r="AE573" s="135"/>
    </row>
    <row r="574" spans="1:31" ht="12.75" customHeight="1" x14ac:dyDescent="0.2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  <c r="AA574" s="135"/>
      <c r="AB574" s="135"/>
      <c r="AC574" s="135"/>
      <c r="AD574" s="135"/>
      <c r="AE574" s="135"/>
    </row>
    <row r="575" spans="1:31" ht="12.75" customHeight="1" x14ac:dyDescent="0.2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  <c r="AA575" s="135"/>
      <c r="AB575" s="135"/>
      <c r="AC575" s="135"/>
      <c r="AD575" s="135"/>
      <c r="AE575" s="135"/>
    </row>
    <row r="576" spans="1:31" ht="12.75" customHeight="1" x14ac:dyDescent="0.2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  <c r="AA576" s="135"/>
      <c r="AB576" s="135"/>
      <c r="AC576" s="135"/>
      <c r="AD576" s="135"/>
      <c r="AE576" s="135"/>
    </row>
    <row r="577" spans="1:31" ht="12.75" customHeight="1" x14ac:dyDescent="0.2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  <c r="AA577" s="135"/>
      <c r="AB577" s="135"/>
      <c r="AC577" s="135"/>
      <c r="AD577" s="135"/>
      <c r="AE577" s="135"/>
    </row>
    <row r="578" spans="1:31" ht="12.75" customHeight="1" x14ac:dyDescent="0.2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  <c r="AA578" s="135"/>
      <c r="AB578" s="135"/>
      <c r="AC578" s="135"/>
      <c r="AD578" s="135"/>
      <c r="AE578" s="135"/>
    </row>
    <row r="579" spans="1:31" ht="12.75" customHeight="1" x14ac:dyDescent="0.2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  <c r="AA579" s="135"/>
      <c r="AB579" s="135"/>
      <c r="AC579" s="135"/>
      <c r="AD579" s="135"/>
      <c r="AE579" s="135"/>
    </row>
    <row r="580" spans="1:31" ht="12.75" customHeight="1" x14ac:dyDescent="0.2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  <c r="AA580" s="135"/>
      <c r="AB580" s="135"/>
      <c r="AC580" s="135"/>
      <c r="AD580" s="135"/>
      <c r="AE580" s="135"/>
    </row>
    <row r="581" spans="1:31" ht="12.75" customHeight="1" x14ac:dyDescent="0.2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  <c r="AA581" s="135"/>
      <c r="AB581" s="135"/>
      <c r="AC581" s="135"/>
      <c r="AD581" s="135"/>
      <c r="AE581" s="135"/>
    </row>
    <row r="582" spans="1:31" ht="12.75" customHeight="1" x14ac:dyDescent="0.2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  <c r="AA582" s="135"/>
      <c r="AB582" s="135"/>
      <c r="AC582" s="135"/>
      <c r="AD582" s="135"/>
      <c r="AE582" s="135"/>
    </row>
    <row r="583" spans="1:31" ht="12.75" customHeight="1" x14ac:dyDescent="0.2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  <c r="AA583" s="135"/>
      <c r="AB583" s="135"/>
      <c r="AC583" s="135"/>
      <c r="AD583" s="135"/>
      <c r="AE583" s="135"/>
    </row>
    <row r="584" spans="1:31" ht="12.75" customHeight="1" x14ac:dyDescent="0.2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  <c r="AD584" s="135"/>
      <c r="AE584" s="135"/>
    </row>
    <row r="585" spans="1:31" ht="12.75" customHeight="1" x14ac:dyDescent="0.2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  <c r="AA585" s="135"/>
      <c r="AB585" s="135"/>
      <c r="AC585" s="135"/>
      <c r="AD585" s="135"/>
      <c r="AE585" s="135"/>
    </row>
    <row r="586" spans="1:31" ht="12.75" customHeight="1" x14ac:dyDescent="0.2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  <c r="AA586" s="135"/>
      <c r="AB586" s="135"/>
      <c r="AC586" s="135"/>
      <c r="AD586" s="135"/>
      <c r="AE586" s="135"/>
    </row>
    <row r="587" spans="1:31" ht="12.75" customHeight="1" x14ac:dyDescent="0.2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  <c r="AA587" s="135"/>
      <c r="AB587" s="135"/>
      <c r="AC587" s="135"/>
      <c r="AD587" s="135"/>
      <c r="AE587" s="135"/>
    </row>
    <row r="588" spans="1:31" ht="12.75" customHeight="1" x14ac:dyDescent="0.2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  <c r="AA588" s="135"/>
      <c r="AB588" s="135"/>
      <c r="AC588" s="135"/>
      <c r="AD588" s="135"/>
      <c r="AE588" s="135"/>
    </row>
    <row r="589" spans="1:31" ht="12.75" customHeight="1" x14ac:dyDescent="0.2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  <c r="AA589" s="135"/>
      <c r="AB589" s="135"/>
      <c r="AC589" s="135"/>
      <c r="AD589" s="135"/>
      <c r="AE589" s="135"/>
    </row>
    <row r="590" spans="1:31" ht="12.75" customHeight="1" x14ac:dyDescent="0.2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  <c r="AB590" s="135"/>
      <c r="AC590" s="135"/>
      <c r="AD590" s="135"/>
      <c r="AE590" s="135"/>
    </row>
    <row r="591" spans="1:31" ht="12.75" customHeight="1" x14ac:dyDescent="0.2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  <c r="AD591" s="135"/>
      <c r="AE591" s="135"/>
    </row>
    <row r="592" spans="1:31" ht="12.75" customHeight="1" x14ac:dyDescent="0.2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  <c r="AD592" s="135"/>
      <c r="AE592" s="135"/>
    </row>
    <row r="593" spans="1:31" ht="12.75" customHeight="1" x14ac:dyDescent="0.2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  <c r="AD593" s="135"/>
      <c r="AE593" s="135"/>
    </row>
    <row r="594" spans="1:31" ht="12.75" customHeight="1" x14ac:dyDescent="0.2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  <c r="AB594" s="135"/>
      <c r="AC594" s="135"/>
      <c r="AD594" s="135"/>
      <c r="AE594" s="135"/>
    </row>
    <row r="595" spans="1:31" ht="12.75" customHeight="1" x14ac:dyDescent="0.2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  <c r="AA595" s="135"/>
      <c r="AB595" s="135"/>
      <c r="AC595" s="135"/>
      <c r="AD595" s="135"/>
      <c r="AE595" s="135"/>
    </row>
    <row r="596" spans="1:31" ht="12.75" customHeight="1" x14ac:dyDescent="0.2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  <c r="AA596" s="135"/>
      <c r="AB596" s="135"/>
      <c r="AC596" s="135"/>
      <c r="AD596" s="135"/>
      <c r="AE596" s="135"/>
    </row>
    <row r="597" spans="1:31" ht="12.75" customHeight="1" x14ac:dyDescent="0.2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  <c r="AA597" s="135"/>
      <c r="AB597" s="135"/>
      <c r="AC597" s="135"/>
      <c r="AD597" s="135"/>
      <c r="AE597" s="135"/>
    </row>
    <row r="598" spans="1:31" ht="12.75" customHeight="1" x14ac:dyDescent="0.2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  <c r="AA598" s="135"/>
      <c r="AB598" s="135"/>
      <c r="AC598" s="135"/>
      <c r="AD598" s="135"/>
      <c r="AE598" s="135"/>
    </row>
    <row r="599" spans="1:31" ht="12.75" customHeight="1" x14ac:dyDescent="0.2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  <c r="AA599" s="135"/>
      <c r="AB599" s="135"/>
      <c r="AC599" s="135"/>
      <c r="AD599" s="135"/>
      <c r="AE599" s="135"/>
    </row>
    <row r="600" spans="1:31" ht="12.75" customHeight="1" x14ac:dyDescent="0.2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  <c r="AA600" s="135"/>
      <c r="AB600" s="135"/>
      <c r="AC600" s="135"/>
      <c r="AD600" s="135"/>
      <c r="AE600" s="135"/>
    </row>
    <row r="601" spans="1:31" ht="12.75" customHeight="1" x14ac:dyDescent="0.2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  <c r="AA601" s="135"/>
      <c r="AB601" s="135"/>
      <c r="AC601" s="135"/>
      <c r="AD601" s="135"/>
      <c r="AE601" s="135"/>
    </row>
    <row r="602" spans="1:31" ht="12.75" customHeight="1" x14ac:dyDescent="0.2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  <c r="AA602" s="135"/>
      <c r="AB602" s="135"/>
      <c r="AC602" s="135"/>
      <c r="AD602" s="135"/>
      <c r="AE602" s="135"/>
    </row>
    <row r="603" spans="1:31" ht="12.75" customHeight="1" x14ac:dyDescent="0.2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  <c r="AA603" s="135"/>
      <c r="AB603" s="135"/>
      <c r="AC603" s="135"/>
      <c r="AD603" s="135"/>
      <c r="AE603" s="135"/>
    </row>
    <row r="604" spans="1:31" ht="12.75" customHeight="1" x14ac:dyDescent="0.2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  <c r="AA604" s="135"/>
      <c r="AB604" s="135"/>
      <c r="AC604" s="135"/>
      <c r="AD604" s="135"/>
      <c r="AE604" s="135"/>
    </row>
    <row r="605" spans="1:31" ht="12.75" customHeight="1" x14ac:dyDescent="0.2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  <c r="AA605" s="135"/>
      <c r="AB605" s="135"/>
      <c r="AC605" s="135"/>
      <c r="AD605" s="135"/>
      <c r="AE605" s="135"/>
    </row>
    <row r="606" spans="1:31" ht="12.75" customHeight="1" x14ac:dyDescent="0.2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  <c r="AA606" s="135"/>
      <c r="AB606" s="135"/>
      <c r="AC606" s="135"/>
      <c r="AD606" s="135"/>
      <c r="AE606" s="135"/>
    </row>
    <row r="607" spans="1:31" ht="12.75" customHeight="1" x14ac:dyDescent="0.2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  <c r="AA607" s="135"/>
      <c r="AB607" s="135"/>
      <c r="AC607" s="135"/>
      <c r="AD607" s="135"/>
      <c r="AE607" s="135"/>
    </row>
    <row r="608" spans="1:31" ht="12.75" customHeight="1" x14ac:dyDescent="0.2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  <c r="AA608" s="135"/>
      <c r="AB608" s="135"/>
      <c r="AC608" s="135"/>
      <c r="AD608" s="135"/>
      <c r="AE608" s="135"/>
    </row>
    <row r="609" spans="1:31" ht="12.75" customHeight="1" x14ac:dyDescent="0.2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  <c r="AA609" s="135"/>
      <c r="AB609" s="135"/>
      <c r="AC609" s="135"/>
      <c r="AD609" s="135"/>
      <c r="AE609" s="135"/>
    </row>
    <row r="610" spans="1:31" ht="12.75" customHeight="1" x14ac:dyDescent="0.2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  <c r="AA610" s="135"/>
      <c r="AB610" s="135"/>
      <c r="AC610" s="135"/>
      <c r="AD610" s="135"/>
      <c r="AE610" s="135"/>
    </row>
    <row r="611" spans="1:31" ht="12.75" customHeight="1" x14ac:dyDescent="0.2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  <c r="AA611" s="135"/>
      <c r="AB611" s="135"/>
      <c r="AC611" s="135"/>
      <c r="AD611" s="135"/>
      <c r="AE611" s="135"/>
    </row>
    <row r="612" spans="1:31" ht="12.75" customHeight="1" x14ac:dyDescent="0.2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  <c r="AA612" s="135"/>
      <c r="AB612" s="135"/>
      <c r="AC612" s="135"/>
      <c r="AD612" s="135"/>
      <c r="AE612" s="135"/>
    </row>
    <row r="613" spans="1:31" ht="12.75" customHeight="1" x14ac:dyDescent="0.2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  <c r="AA613" s="135"/>
      <c r="AB613" s="135"/>
      <c r="AC613" s="135"/>
      <c r="AD613" s="135"/>
      <c r="AE613" s="135"/>
    </row>
    <row r="614" spans="1:31" ht="12.75" customHeight="1" x14ac:dyDescent="0.2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  <c r="AA614" s="135"/>
      <c r="AB614" s="135"/>
      <c r="AC614" s="135"/>
      <c r="AD614" s="135"/>
      <c r="AE614" s="135"/>
    </row>
    <row r="615" spans="1:31" ht="12.75" customHeight="1" x14ac:dyDescent="0.2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  <c r="AA615" s="135"/>
      <c r="AB615" s="135"/>
      <c r="AC615" s="135"/>
      <c r="AD615" s="135"/>
      <c r="AE615" s="135"/>
    </row>
    <row r="616" spans="1:31" ht="12.75" customHeight="1" x14ac:dyDescent="0.2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  <c r="AA616" s="135"/>
      <c r="AB616" s="135"/>
      <c r="AC616" s="135"/>
      <c r="AD616" s="135"/>
      <c r="AE616" s="135"/>
    </row>
    <row r="617" spans="1:31" ht="12.75" customHeight="1" x14ac:dyDescent="0.2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  <c r="AA617" s="135"/>
      <c r="AB617" s="135"/>
      <c r="AC617" s="135"/>
      <c r="AD617" s="135"/>
      <c r="AE617" s="135"/>
    </row>
    <row r="618" spans="1:31" ht="12.75" customHeight="1" x14ac:dyDescent="0.2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  <c r="AA618" s="135"/>
      <c r="AB618" s="135"/>
      <c r="AC618" s="135"/>
      <c r="AD618" s="135"/>
      <c r="AE618" s="135"/>
    </row>
    <row r="619" spans="1:31" ht="12.75" customHeight="1" x14ac:dyDescent="0.2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  <c r="AA619" s="135"/>
      <c r="AB619" s="135"/>
      <c r="AC619" s="135"/>
      <c r="AD619" s="135"/>
      <c r="AE619" s="135"/>
    </row>
    <row r="620" spans="1:31" ht="12.75" customHeight="1" x14ac:dyDescent="0.2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  <c r="AA620" s="135"/>
      <c r="AB620" s="135"/>
      <c r="AC620" s="135"/>
      <c r="AD620" s="135"/>
      <c r="AE620" s="135"/>
    </row>
    <row r="621" spans="1:31" ht="12.75" customHeight="1" x14ac:dyDescent="0.2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  <c r="AA621" s="135"/>
      <c r="AB621" s="135"/>
      <c r="AC621" s="135"/>
      <c r="AD621" s="135"/>
      <c r="AE621" s="135"/>
    </row>
    <row r="622" spans="1:31" ht="12.75" customHeight="1" x14ac:dyDescent="0.2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  <c r="AA622" s="135"/>
      <c r="AB622" s="135"/>
      <c r="AC622" s="135"/>
      <c r="AD622" s="135"/>
      <c r="AE622" s="135"/>
    </row>
    <row r="623" spans="1:31" ht="12.75" customHeight="1" x14ac:dyDescent="0.2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  <c r="AA623" s="135"/>
      <c r="AB623" s="135"/>
      <c r="AC623" s="135"/>
      <c r="AD623" s="135"/>
      <c r="AE623" s="135"/>
    </row>
    <row r="624" spans="1:31" ht="12.75" customHeight="1" x14ac:dyDescent="0.2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  <c r="AA624" s="135"/>
      <c r="AB624" s="135"/>
      <c r="AC624" s="135"/>
      <c r="AD624" s="135"/>
      <c r="AE624" s="135"/>
    </row>
    <row r="625" spans="1:31" ht="12.75" customHeight="1" x14ac:dyDescent="0.2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  <c r="AA625" s="135"/>
      <c r="AB625" s="135"/>
      <c r="AC625" s="135"/>
      <c r="AD625" s="135"/>
      <c r="AE625" s="135"/>
    </row>
    <row r="626" spans="1:31" ht="12.75" customHeight="1" x14ac:dyDescent="0.2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  <c r="AA626" s="135"/>
      <c r="AB626" s="135"/>
      <c r="AC626" s="135"/>
      <c r="AD626" s="135"/>
      <c r="AE626" s="135"/>
    </row>
    <row r="627" spans="1:31" ht="12.75" customHeight="1" x14ac:dyDescent="0.2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  <c r="AA627" s="135"/>
      <c r="AB627" s="135"/>
      <c r="AC627" s="135"/>
      <c r="AD627" s="135"/>
      <c r="AE627" s="135"/>
    </row>
    <row r="628" spans="1:31" ht="12.75" customHeight="1" x14ac:dyDescent="0.2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  <c r="AA628" s="135"/>
      <c r="AB628" s="135"/>
      <c r="AC628" s="135"/>
      <c r="AD628" s="135"/>
      <c r="AE628" s="135"/>
    </row>
    <row r="629" spans="1:31" ht="12.75" customHeight="1" x14ac:dyDescent="0.2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  <c r="AA629" s="135"/>
      <c r="AB629" s="135"/>
      <c r="AC629" s="135"/>
      <c r="AD629" s="135"/>
      <c r="AE629" s="135"/>
    </row>
    <row r="630" spans="1:31" ht="12.75" customHeight="1" x14ac:dyDescent="0.2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  <c r="AA630" s="135"/>
      <c r="AB630" s="135"/>
      <c r="AC630" s="135"/>
      <c r="AD630" s="135"/>
      <c r="AE630" s="135"/>
    </row>
    <row r="631" spans="1:31" ht="12.75" customHeight="1" x14ac:dyDescent="0.2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</row>
    <row r="632" spans="1:31" ht="12.75" customHeight="1" x14ac:dyDescent="0.2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</row>
    <row r="633" spans="1:31" ht="12.75" customHeight="1" x14ac:dyDescent="0.2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</row>
    <row r="634" spans="1:31" ht="12.75" customHeight="1" x14ac:dyDescent="0.2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</row>
    <row r="635" spans="1:31" ht="12.75" customHeight="1" x14ac:dyDescent="0.2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</row>
    <row r="636" spans="1:31" ht="12.75" customHeight="1" x14ac:dyDescent="0.2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</row>
    <row r="637" spans="1:31" ht="12.75" customHeight="1" x14ac:dyDescent="0.2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</row>
    <row r="638" spans="1:31" ht="12.75" customHeight="1" x14ac:dyDescent="0.2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</row>
    <row r="639" spans="1:31" ht="12.75" customHeight="1" x14ac:dyDescent="0.2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</row>
    <row r="640" spans="1:31" ht="12.75" customHeight="1" x14ac:dyDescent="0.2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</row>
    <row r="641" spans="1:31" ht="12.75" customHeight="1" x14ac:dyDescent="0.2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</row>
    <row r="642" spans="1:31" ht="12.75" customHeight="1" x14ac:dyDescent="0.2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</row>
    <row r="643" spans="1:31" ht="12.75" customHeight="1" x14ac:dyDescent="0.2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</row>
    <row r="644" spans="1:31" ht="12.75" customHeight="1" x14ac:dyDescent="0.2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</row>
    <row r="645" spans="1:31" ht="12.75" customHeight="1" x14ac:dyDescent="0.2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</row>
    <row r="646" spans="1:31" ht="12.75" customHeight="1" x14ac:dyDescent="0.2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</row>
    <row r="647" spans="1:31" ht="12.75" customHeight="1" x14ac:dyDescent="0.2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</row>
    <row r="648" spans="1:31" ht="12.75" customHeight="1" x14ac:dyDescent="0.2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</row>
    <row r="649" spans="1:31" ht="12.75" customHeight="1" x14ac:dyDescent="0.2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</row>
    <row r="650" spans="1:31" ht="12.75" customHeight="1" x14ac:dyDescent="0.2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</row>
    <row r="651" spans="1:31" ht="12.75" customHeight="1" x14ac:dyDescent="0.2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</row>
    <row r="652" spans="1:31" ht="12.75" customHeight="1" x14ac:dyDescent="0.2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</row>
    <row r="653" spans="1:31" ht="12.75" customHeight="1" x14ac:dyDescent="0.2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</row>
    <row r="654" spans="1:31" ht="12.75" customHeight="1" x14ac:dyDescent="0.2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</row>
    <row r="655" spans="1:31" ht="12.75" customHeight="1" x14ac:dyDescent="0.2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</row>
    <row r="656" spans="1:31" ht="12.75" customHeight="1" x14ac:dyDescent="0.2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</row>
    <row r="657" spans="1:31" ht="12.75" customHeight="1" x14ac:dyDescent="0.2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</row>
    <row r="658" spans="1:31" ht="12.75" customHeight="1" x14ac:dyDescent="0.2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</row>
    <row r="659" spans="1:31" ht="12.75" customHeight="1" x14ac:dyDescent="0.2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</row>
    <row r="660" spans="1:31" ht="12.75" customHeight="1" x14ac:dyDescent="0.2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</row>
    <row r="661" spans="1:31" ht="12.75" customHeight="1" x14ac:dyDescent="0.2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</row>
    <row r="662" spans="1:31" ht="12.75" customHeight="1" x14ac:dyDescent="0.2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</row>
    <row r="663" spans="1:31" ht="12.75" customHeight="1" x14ac:dyDescent="0.2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</row>
    <row r="664" spans="1:31" ht="12.75" customHeight="1" x14ac:dyDescent="0.2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</row>
    <row r="665" spans="1:31" ht="12.75" customHeight="1" x14ac:dyDescent="0.2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</row>
    <row r="666" spans="1:31" ht="12.75" customHeight="1" x14ac:dyDescent="0.2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</row>
    <row r="667" spans="1:31" ht="12.75" customHeight="1" x14ac:dyDescent="0.2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</row>
    <row r="668" spans="1:31" ht="12.75" customHeight="1" x14ac:dyDescent="0.2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</row>
    <row r="669" spans="1:31" ht="12.75" customHeight="1" x14ac:dyDescent="0.2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</row>
    <row r="670" spans="1:31" ht="12.75" customHeight="1" x14ac:dyDescent="0.2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</row>
    <row r="671" spans="1:31" ht="12.75" customHeight="1" x14ac:dyDescent="0.2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</row>
    <row r="672" spans="1:31" ht="12.75" customHeight="1" x14ac:dyDescent="0.2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</row>
    <row r="673" spans="1:31" ht="12.75" customHeight="1" x14ac:dyDescent="0.2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</row>
    <row r="674" spans="1:31" ht="12.75" customHeight="1" x14ac:dyDescent="0.2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</row>
    <row r="675" spans="1:31" ht="12.75" customHeight="1" x14ac:dyDescent="0.2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</row>
    <row r="676" spans="1:31" ht="12.75" customHeight="1" x14ac:dyDescent="0.2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</row>
    <row r="677" spans="1:31" ht="12.75" customHeight="1" x14ac:dyDescent="0.2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</row>
    <row r="678" spans="1:31" ht="12.75" customHeight="1" x14ac:dyDescent="0.2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</row>
    <row r="679" spans="1:31" ht="12.75" customHeight="1" x14ac:dyDescent="0.2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</row>
    <row r="680" spans="1:31" ht="12.75" customHeight="1" x14ac:dyDescent="0.2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</row>
    <row r="681" spans="1:31" ht="12.75" customHeight="1" x14ac:dyDescent="0.2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</row>
    <row r="682" spans="1:31" ht="12.75" customHeight="1" x14ac:dyDescent="0.2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</row>
    <row r="683" spans="1:31" ht="12.75" customHeight="1" x14ac:dyDescent="0.2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</row>
    <row r="684" spans="1:31" ht="12.75" customHeight="1" x14ac:dyDescent="0.2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</row>
    <row r="685" spans="1:31" ht="12.75" customHeight="1" x14ac:dyDescent="0.2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</row>
    <row r="686" spans="1:31" ht="12.75" customHeight="1" x14ac:dyDescent="0.2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</row>
    <row r="687" spans="1:31" ht="12.75" customHeight="1" x14ac:dyDescent="0.2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</row>
    <row r="688" spans="1:31" ht="12.75" customHeight="1" x14ac:dyDescent="0.2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</row>
    <row r="689" spans="1:31" ht="12.75" customHeight="1" x14ac:dyDescent="0.2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</row>
    <row r="690" spans="1:31" ht="12.75" customHeight="1" x14ac:dyDescent="0.2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</row>
    <row r="691" spans="1:31" ht="12.75" customHeight="1" x14ac:dyDescent="0.2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</row>
    <row r="692" spans="1:31" ht="12.75" customHeight="1" x14ac:dyDescent="0.2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</row>
    <row r="693" spans="1:31" ht="12.75" customHeight="1" x14ac:dyDescent="0.2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</row>
    <row r="694" spans="1:31" ht="12.75" customHeight="1" x14ac:dyDescent="0.2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</row>
    <row r="695" spans="1:31" ht="12.75" customHeight="1" x14ac:dyDescent="0.2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</row>
    <row r="696" spans="1:31" ht="12.75" customHeight="1" x14ac:dyDescent="0.2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</row>
    <row r="697" spans="1:31" ht="12.75" customHeight="1" x14ac:dyDescent="0.2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</row>
    <row r="698" spans="1:31" ht="12.75" customHeight="1" x14ac:dyDescent="0.2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</row>
    <row r="699" spans="1:31" ht="12.75" customHeight="1" x14ac:dyDescent="0.2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</row>
    <row r="700" spans="1:31" ht="12.75" customHeight="1" x14ac:dyDescent="0.2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</row>
    <row r="701" spans="1:31" ht="12.75" customHeight="1" x14ac:dyDescent="0.2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</row>
    <row r="702" spans="1:31" ht="12.75" customHeight="1" x14ac:dyDescent="0.2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</row>
    <row r="703" spans="1:31" ht="12.75" customHeight="1" x14ac:dyDescent="0.2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</row>
    <row r="704" spans="1:31" ht="12.75" customHeight="1" x14ac:dyDescent="0.2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</row>
    <row r="705" spans="1:31" ht="12.75" customHeight="1" x14ac:dyDescent="0.2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</row>
    <row r="706" spans="1:31" ht="12.75" customHeight="1" x14ac:dyDescent="0.2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</row>
    <row r="707" spans="1:31" ht="12.75" customHeight="1" x14ac:dyDescent="0.2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</row>
    <row r="708" spans="1:31" ht="12.75" customHeight="1" x14ac:dyDescent="0.2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</row>
    <row r="709" spans="1:31" ht="12.75" customHeight="1" x14ac:dyDescent="0.2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</row>
    <row r="710" spans="1:31" ht="12.75" customHeight="1" x14ac:dyDescent="0.2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</row>
    <row r="711" spans="1:31" ht="12.75" customHeight="1" x14ac:dyDescent="0.2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</row>
    <row r="712" spans="1:31" ht="12.75" customHeight="1" x14ac:dyDescent="0.2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</row>
    <row r="713" spans="1:31" ht="12.75" customHeight="1" x14ac:dyDescent="0.2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</row>
    <row r="714" spans="1:31" ht="12.75" customHeight="1" x14ac:dyDescent="0.2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</row>
    <row r="715" spans="1:31" ht="12.75" customHeight="1" x14ac:dyDescent="0.2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</row>
    <row r="716" spans="1:31" ht="12.75" customHeight="1" x14ac:dyDescent="0.2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</row>
    <row r="717" spans="1:31" ht="12.75" customHeight="1" x14ac:dyDescent="0.2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</row>
    <row r="718" spans="1:31" ht="12.75" customHeight="1" x14ac:dyDescent="0.2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</row>
    <row r="719" spans="1:31" ht="12.75" customHeight="1" x14ac:dyDescent="0.2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</row>
    <row r="720" spans="1:31" ht="12.75" customHeight="1" x14ac:dyDescent="0.2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</row>
    <row r="721" spans="1:31" ht="12.75" customHeight="1" x14ac:dyDescent="0.2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</row>
    <row r="722" spans="1:31" ht="12.75" customHeight="1" x14ac:dyDescent="0.2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</row>
    <row r="723" spans="1:31" ht="12.75" customHeight="1" x14ac:dyDescent="0.2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</row>
    <row r="724" spans="1:31" ht="12.75" customHeight="1" x14ac:dyDescent="0.2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</row>
    <row r="725" spans="1:31" ht="12.75" customHeight="1" x14ac:dyDescent="0.2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</row>
    <row r="726" spans="1:31" ht="12.75" customHeight="1" x14ac:dyDescent="0.2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</row>
    <row r="727" spans="1:31" ht="12.75" customHeight="1" x14ac:dyDescent="0.2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</row>
    <row r="728" spans="1:31" ht="12.75" customHeight="1" x14ac:dyDescent="0.2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</row>
    <row r="729" spans="1:31" ht="12.75" customHeight="1" x14ac:dyDescent="0.2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</row>
    <row r="730" spans="1:31" ht="12.75" customHeight="1" x14ac:dyDescent="0.2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</row>
    <row r="731" spans="1:31" ht="12.75" customHeight="1" x14ac:dyDescent="0.2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</row>
    <row r="732" spans="1:31" ht="12.75" customHeight="1" x14ac:dyDescent="0.2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</row>
    <row r="733" spans="1:31" ht="12.75" customHeight="1" x14ac:dyDescent="0.2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</row>
    <row r="734" spans="1:31" ht="12.75" customHeight="1" x14ac:dyDescent="0.2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</row>
    <row r="735" spans="1:31" ht="12.75" customHeight="1" x14ac:dyDescent="0.2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</row>
    <row r="736" spans="1:31" ht="12.75" customHeight="1" x14ac:dyDescent="0.2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</row>
    <row r="737" spans="1:31" ht="12.75" customHeight="1" x14ac:dyDescent="0.2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</row>
    <row r="738" spans="1:31" ht="12.75" customHeight="1" x14ac:dyDescent="0.2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</row>
    <row r="739" spans="1:31" ht="12.75" customHeight="1" x14ac:dyDescent="0.2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</row>
    <row r="740" spans="1:31" ht="12.75" customHeight="1" x14ac:dyDescent="0.2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</row>
    <row r="741" spans="1:31" ht="12.75" customHeight="1" x14ac:dyDescent="0.2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</row>
    <row r="742" spans="1:31" ht="12.75" customHeight="1" x14ac:dyDescent="0.2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</row>
    <row r="743" spans="1:31" ht="12.75" customHeight="1" x14ac:dyDescent="0.2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</row>
    <row r="744" spans="1:31" ht="12.75" customHeight="1" x14ac:dyDescent="0.2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</row>
    <row r="745" spans="1:31" ht="12.75" customHeight="1" x14ac:dyDescent="0.2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</row>
    <row r="746" spans="1:31" ht="12.75" customHeight="1" x14ac:dyDescent="0.2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</row>
    <row r="747" spans="1:31" ht="12.75" customHeight="1" x14ac:dyDescent="0.2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</row>
    <row r="748" spans="1:31" ht="12.75" customHeight="1" x14ac:dyDescent="0.2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  <c r="AD748" s="135"/>
      <c r="AE748" s="135"/>
    </row>
    <row r="749" spans="1:31" ht="12.75" customHeight="1" x14ac:dyDescent="0.2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  <c r="AA749" s="135"/>
      <c r="AB749" s="135"/>
      <c r="AC749" s="135"/>
      <c r="AD749" s="135"/>
      <c r="AE749" s="135"/>
    </row>
    <row r="750" spans="1:31" ht="12.75" customHeight="1" x14ac:dyDescent="0.2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  <c r="AA750" s="135"/>
      <c r="AB750" s="135"/>
      <c r="AC750" s="135"/>
      <c r="AD750" s="135"/>
      <c r="AE750" s="135"/>
    </row>
    <row r="751" spans="1:31" ht="12.75" customHeight="1" x14ac:dyDescent="0.2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  <c r="AA751" s="135"/>
      <c r="AB751" s="135"/>
      <c r="AC751" s="135"/>
      <c r="AD751" s="135"/>
      <c r="AE751" s="135"/>
    </row>
    <row r="752" spans="1:31" ht="12.75" customHeight="1" x14ac:dyDescent="0.2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  <c r="AA752" s="135"/>
      <c r="AB752" s="135"/>
      <c r="AC752" s="135"/>
      <c r="AD752" s="135"/>
      <c r="AE752" s="135"/>
    </row>
    <row r="753" spans="1:31" ht="12.75" customHeight="1" x14ac:dyDescent="0.2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  <c r="AA753" s="135"/>
      <c r="AB753" s="135"/>
      <c r="AC753" s="135"/>
      <c r="AD753" s="135"/>
      <c r="AE753" s="135"/>
    </row>
    <row r="754" spans="1:31" ht="12.75" customHeight="1" x14ac:dyDescent="0.2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  <c r="AA754" s="135"/>
      <c r="AB754" s="135"/>
      <c r="AC754" s="135"/>
      <c r="AD754" s="135"/>
      <c r="AE754" s="135"/>
    </row>
    <row r="755" spans="1:31" ht="12.75" customHeight="1" x14ac:dyDescent="0.2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  <c r="AA755" s="135"/>
      <c r="AB755" s="135"/>
      <c r="AC755" s="135"/>
      <c r="AD755" s="135"/>
      <c r="AE755" s="135"/>
    </row>
    <row r="756" spans="1:31" ht="12.75" customHeight="1" x14ac:dyDescent="0.2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  <c r="AA756" s="135"/>
      <c r="AB756" s="135"/>
      <c r="AC756" s="135"/>
      <c r="AD756" s="135"/>
      <c r="AE756" s="135"/>
    </row>
    <row r="757" spans="1:31" ht="12.75" customHeight="1" x14ac:dyDescent="0.2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  <c r="AA757" s="135"/>
      <c r="AB757" s="135"/>
      <c r="AC757" s="135"/>
      <c r="AD757" s="135"/>
      <c r="AE757" s="135"/>
    </row>
    <row r="758" spans="1:31" ht="12.75" customHeight="1" x14ac:dyDescent="0.2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  <c r="AA758" s="135"/>
      <c r="AB758" s="135"/>
      <c r="AC758" s="135"/>
      <c r="AD758" s="135"/>
      <c r="AE758" s="135"/>
    </row>
    <row r="759" spans="1:31" ht="12.75" customHeight="1" x14ac:dyDescent="0.2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  <c r="AA759" s="135"/>
      <c r="AB759" s="135"/>
      <c r="AC759" s="135"/>
      <c r="AD759" s="135"/>
      <c r="AE759" s="135"/>
    </row>
    <row r="760" spans="1:31" ht="12.75" customHeight="1" x14ac:dyDescent="0.2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  <c r="AA760" s="135"/>
      <c r="AB760" s="135"/>
      <c r="AC760" s="135"/>
      <c r="AD760" s="135"/>
      <c r="AE760" s="135"/>
    </row>
    <row r="761" spans="1:31" ht="12.75" customHeight="1" x14ac:dyDescent="0.2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  <c r="AA761" s="135"/>
      <c r="AB761" s="135"/>
      <c r="AC761" s="135"/>
      <c r="AD761" s="135"/>
      <c r="AE761" s="135"/>
    </row>
    <row r="762" spans="1:31" ht="12.75" customHeight="1" x14ac:dyDescent="0.2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  <c r="AA762" s="135"/>
      <c r="AB762" s="135"/>
      <c r="AC762" s="135"/>
      <c r="AD762" s="135"/>
      <c r="AE762" s="135"/>
    </row>
    <row r="763" spans="1:31" ht="12.75" customHeight="1" x14ac:dyDescent="0.2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  <c r="AA763" s="135"/>
      <c r="AB763" s="135"/>
      <c r="AC763" s="135"/>
      <c r="AD763" s="135"/>
      <c r="AE763" s="135"/>
    </row>
    <row r="764" spans="1:31" ht="12.75" customHeight="1" x14ac:dyDescent="0.2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  <c r="AA764" s="135"/>
      <c r="AB764" s="135"/>
      <c r="AC764" s="135"/>
      <c r="AD764" s="135"/>
      <c r="AE764" s="135"/>
    </row>
    <row r="765" spans="1:31" ht="12.75" customHeight="1" x14ac:dyDescent="0.2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  <c r="AA765" s="135"/>
      <c r="AB765" s="135"/>
      <c r="AC765" s="135"/>
      <c r="AD765" s="135"/>
      <c r="AE765" s="135"/>
    </row>
    <row r="766" spans="1:31" ht="12.75" customHeight="1" x14ac:dyDescent="0.2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  <c r="AA766" s="135"/>
      <c r="AB766" s="135"/>
      <c r="AC766" s="135"/>
      <c r="AD766" s="135"/>
      <c r="AE766" s="135"/>
    </row>
    <row r="767" spans="1:31" ht="12.75" customHeight="1" x14ac:dyDescent="0.2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  <c r="AA767" s="135"/>
      <c r="AB767" s="135"/>
      <c r="AC767" s="135"/>
      <c r="AD767" s="135"/>
      <c r="AE767" s="135"/>
    </row>
    <row r="768" spans="1:31" ht="12.75" customHeight="1" x14ac:dyDescent="0.2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  <c r="AA768" s="135"/>
      <c r="AB768" s="135"/>
      <c r="AC768" s="135"/>
      <c r="AD768" s="135"/>
      <c r="AE768" s="135"/>
    </row>
    <row r="769" spans="1:31" ht="12.75" customHeight="1" x14ac:dyDescent="0.2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  <c r="AA769" s="135"/>
      <c r="AB769" s="135"/>
      <c r="AC769" s="135"/>
      <c r="AD769" s="135"/>
      <c r="AE769" s="135"/>
    </row>
    <row r="770" spans="1:31" ht="12.75" customHeight="1" x14ac:dyDescent="0.2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  <c r="AA770" s="135"/>
      <c r="AB770" s="135"/>
      <c r="AC770" s="135"/>
      <c r="AD770" s="135"/>
      <c r="AE770" s="135"/>
    </row>
    <row r="771" spans="1:31" ht="12.75" customHeight="1" x14ac:dyDescent="0.2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  <c r="AA771" s="135"/>
      <c r="AB771" s="135"/>
      <c r="AC771" s="135"/>
      <c r="AD771" s="135"/>
      <c r="AE771" s="135"/>
    </row>
    <row r="772" spans="1:31" ht="12.75" customHeight="1" x14ac:dyDescent="0.2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  <c r="AA772" s="135"/>
      <c r="AB772" s="135"/>
      <c r="AC772" s="135"/>
      <c r="AD772" s="135"/>
      <c r="AE772" s="135"/>
    </row>
    <row r="773" spans="1:31" ht="12.75" customHeight="1" x14ac:dyDescent="0.2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  <c r="AA773" s="135"/>
      <c r="AB773" s="135"/>
      <c r="AC773" s="135"/>
      <c r="AD773" s="135"/>
      <c r="AE773" s="135"/>
    </row>
    <row r="774" spans="1:31" ht="12.75" customHeight="1" x14ac:dyDescent="0.2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  <c r="AA774" s="135"/>
      <c r="AB774" s="135"/>
      <c r="AC774" s="135"/>
      <c r="AD774" s="135"/>
      <c r="AE774" s="135"/>
    </row>
    <row r="775" spans="1:31" ht="12.75" customHeight="1" x14ac:dyDescent="0.2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  <c r="AD775" s="135"/>
      <c r="AE775" s="135"/>
    </row>
    <row r="776" spans="1:31" ht="12.75" customHeight="1" x14ac:dyDescent="0.2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  <c r="AA776" s="135"/>
      <c r="AB776" s="135"/>
      <c r="AC776" s="135"/>
      <c r="AD776" s="135"/>
      <c r="AE776" s="135"/>
    </row>
    <row r="777" spans="1:31" ht="12.75" customHeight="1" x14ac:dyDescent="0.2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  <c r="AA777" s="135"/>
      <c r="AB777" s="135"/>
      <c r="AC777" s="135"/>
      <c r="AD777" s="135"/>
      <c r="AE777" s="135"/>
    </row>
    <row r="778" spans="1:31" ht="12.75" customHeight="1" x14ac:dyDescent="0.2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  <c r="AA778" s="135"/>
      <c r="AB778" s="135"/>
      <c r="AC778" s="135"/>
      <c r="AD778" s="135"/>
      <c r="AE778" s="135"/>
    </row>
    <row r="779" spans="1:31" ht="12.75" customHeight="1" x14ac:dyDescent="0.2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  <c r="AA779" s="135"/>
      <c r="AB779" s="135"/>
      <c r="AC779" s="135"/>
      <c r="AD779" s="135"/>
      <c r="AE779" s="135"/>
    </row>
    <row r="780" spans="1:31" ht="12.75" customHeight="1" x14ac:dyDescent="0.2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  <c r="AA780" s="135"/>
      <c r="AB780" s="135"/>
      <c r="AC780" s="135"/>
      <c r="AD780" s="135"/>
      <c r="AE780" s="135"/>
    </row>
    <row r="781" spans="1:31" ht="12.75" customHeight="1" x14ac:dyDescent="0.2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  <c r="AA781" s="135"/>
      <c r="AB781" s="135"/>
      <c r="AC781" s="135"/>
      <c r="AD781" s="135"/>
      <c r="AE781" s="135"/>
    </row>
    <row r="782" spans="1:31" ht="12.75" customHeight="1" x14ac:dyDescent="0.2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  <c r="AA782" s="135"/>
      <c r="AB782" s="135"/>
      <c r="AC782" s="135"/>
      <c r="AD782" s="135"/>
      <c r="AE782" s="135"/>
    </row>
    <row r="783" spans="1:31" ht="12.75" customHeight="1" x14ac:dyDescent="0.2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  <c r="AA783" s="135"/>
      <c r="AB783" s="135"/>
      <c r="AC783" s="135"/>
      <c r="AD783" s="135"/>
      <c r="AE783" s="135"/>
    </row>
    <row r="784" spans="1:31" ht="12.75" customHeight="1" x14ac:dyDescent="0.2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  <c r="AA784" s="135"/>
      <c r="AB784" s="135"/>
      <c r="AC784" s="135"/>
      <c r="AD784" s="135"/>
      <c r="AE784" s="135"/>
    </row>
    <row r="785" spans="1:31" ht="12.75" customHeight="1" x14ac:dyDescent="0.2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  <c r="AA785" s="135"/>
      <c r="AB785" s="135"/>
      <c r="AC785" s="135"/>
      <c r="AD785" s="135"/>
      <c r="AE785" s="135"/>
    </row>
    <row r="786" spans="1:31" ht="12.75" customHeight="1" x14ac:dyDescent="0.2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  <c r="AA786" s="135"/>
      <c r="AB786" s="135"/>
      <c r="AC786" s="135"/>
      <c r="AD786" s="135"/>
      <c r="AE786" s="135"/>
    </row>
    <row r="787" spans="1:31" ht="12.75" customHeight="1" x14ac:dyDescent="0.2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  <c r="AA787" s="135"/>
      <c r="AB787" s="135"/>
      <c r="AC787" s="135"/>
      <c r="AD787" s="135"/>
      <c r="AE787" s="135"/>
    </row>
    <row r="788" spans="1:31" ht="12.75" customHeight="1" x14ac:dyDescent="0.2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  <c r="AA788" s="135"/>
      <c r="AB788" s="135"/>
      <c r="AC788" s="135"/>
      <c r="AD788" s="135"/>
      <c r="AE788" s="135"/>
    </row>
    <row r="789" spans="1:31" ht="12.75" customHeight="1" x14ac:dyDescent="0.2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  <c r="AA789" s="135"/>
      <c r="AB789" s="135"/>
      <c r="AC789" s="135"/>
      <c r="AD789" s="135"/>
      <c r="AE789" s="135"/>
    </row>
    <row r="790" spans="1:31" ht="12.75" customHeight="1" x14ac:dyDescent="0.2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  <c r="AA790" s="135"/>
      <c r="AB790" s="135"/>
      <c r="AC790" s="135"/>
      <c r="AD790" s="135"/>
      <c r="AE790" s="135"/>
    </row>
    <row r="791" spans="1:31" ht="12.75" customHeight="1" x14ac:dyDescent="0.2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  <c r="AB791" s="135"/>
      <c r="AC791" s="135"/>
      <c r="AD791" s="135"/>
      <c r="AE791" s="135"/>
    </row>
    <row r="792" spans="1:31" ht="12.75" customHeight="1" x14ac:dyDescent="0.2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  <c r="AA792" s="135"/>
      <c r="AB792" s="135"/>
      <c r="AC792" s="135"/>
      <c r="AD792" s="135"/>
      <c r="AE792" s="135"/>
    </row>
    <row r="793" spans="1:31" ht="12.75" customHeight="1" x14ac:dyDescent="0.2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  <c r="AB793" s="135"/>
      <c r="AC793" s="135"/>
      <c r="AD793" s="135"/>
      <c r="AE793" s="135"/>
    </row>
    <row r="794" spans="1:31" ht="12.75" customHeight="1" x14ac:dyDescent="0.2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  <c r="AB794" s="135"/>
      <c r="AC794" s="135"/>
      <c r="AD794" s="135"/>
      <c r="AE794" s="135"/>
    </row>
    <row r="795" spans="1:31" ht="12.75" customHeight="1" x14ac:dyDescent="0.2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  <c r="AA795" s="135"/>
      <c r="AB795" s="135"/>
      <c r="AC795" s="135"/>
      <c r="AD795" s="135"/>
      <c r="AE795" s="135"/>
    </row>
    <row r="796" spans="1:31" ht="12.75" customHeight="1" x14ac:dyDescent="0.2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  <c r="AA796" s="135"/>
      <c r="AB796" s="135"/>
      <c r="AC796" s="135"/>
      <c r="AD796" s="135"/>
      <c r="AE796" s="135"/>
    </row>
    <row r="797" spans="1:31" ht="12.75" customHeight="1" x14ac:dyDescent="0.2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  <c r="AA797" s="135"/>
      <c r="AB797" s="135"/>
      <c r="AC797" s="135"/>
      <c r="AD797" s="135"/>
      <c r="AE797" s="135"/>
    </row>
    <row r="798" spans="1:31" ht="12.75" customHeight="1" x14ac:dyDescent="0.2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  <c r="AA798" s="135"/>
      <c r="AB798" s="135"/>
      <c r="AC798" s="135"/>
      <c r="AD798" s="135"/>
      <c r="AE798" s="135"/>
    </row>
    <row r="799" spans="1:31" ht="12.75" customHeight="1" x14ac:dyDescent="0.2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  <c r="AA799" s="135"/>
      <c r="AB799" s="135"/>
      <c r="AC799" s="135"/>
      <c r="AD799" s="135"/>
      <c r="AE799" s="135"/>
    </row>
    <row r="800" spans="1:31" ht="12.75" customHeight="1" x14ac:dyDescent="0.2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  <c r="AA800" s="135"/>
      <c r="AB800" s="135"/>
      <c r="AC800" s="135"/>
      <c r="AD800" s="135"/>
      <c r="AE800" s="135"/>
    </row>
    <row r="801" spans="1:31" ht="12.75" customHeight="1" x14ac:dyDescent="0.2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  <c r="AA801" s="135"/>
      <c r="AB801" s="135"/>
      <c r="AC801" s="135"/>
      <c r="AD801" s="135"/>
      <c r="AE801" s="135"/>
    </row>
    <row r="802" spans="1:31" ht="12.75" customHeight="1" x14ac:dyDescent="0.2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  <c r="AA802" s="135"/>
      <c r="AB802" s="135"/>
      <c r="AC802" s="135"/>
      <c r="AD802" s="135"/>
      <c r="AE802" s="135"/>
    </row>
    <row r="803" spans="1:31" ht="12.75" customHeight="1" x14ac:dyDescent="0.2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  <c r="AA803" s="135"/>
      <c r="AB803" s="135"/>
      <c r="AC803" s="135"/>
      <c r="AD803" s="135"/>
      <c r="AE803" s="135"/>
    </row>
    <row r="804" spans="1:31" ht="12.75" customHeight="1" x14ac:dyDescent="0.2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  <c r="AA804" s="135"/>
      <c r="AB804" s="135"/>
      <c r="AC804" s="135"/>
      <c r="AD804" s="135"/>
      <c r="AE804" s="135"/>
    </row>
    <row r="805" spans="1:31" ht="12.75" customHeight="1" x14ac:dyDescent="0.2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  <c r="AA805" s="135"/>
      <c r="AB805" s="135"/>
      <c r="AC805" s="135"/>
      <c r="AD805" s="135"/>
      <c r="AE805" s="135"/>
    </row>
    <row r="806" spans="1:31" ht="12.75" customHeight="1" x14ac:dyDescent="0.2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  <c r="AA806" s="135"/>
      <c r="AB806" s="135"/>
      <c r="AC806" s="135"/>
      <c r="AD806" s="135"/>
      <c r="AE806" s="135"/>
    </row>
    <row r="807" spans="1:31" ht="12.75" customHeight="1" x14ac:dyDescent="0.2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  <c r="AA807" s="135"/>
      <c r="AB807" s="135"/>
      <c r="AC807" s="135"/>
      <c r="AD807" s="135"/>
      <c r="AE807" s="135"/>
    </row>
    <row r="808" spans="1:31" ht="12.75" customHeight="1" x14ac:dyDescent="0.2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  <c r="AA808" s="135"/>
      <c r="AB808" s="135"/>
      <c r="AC808" s="135"/>
      <c r="AD808" s="135"/>
      <c r="AE808" s="135"/>
    </row>
    <row r="809" spans="1:31" ht="12.75" customHeight="1" x14ac:dyDescent="0.2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  <c r="AA809" s="135"/>
      <c r="AB809" s="135"/>
      <c r="AC809" s="135"/>
      <c r="AD809" s="135"/>
      <c r="AE809" s="135"/>
    </row>
    <row r="810" spans="1:31" ht="12.75" customHeight="1" x14ac:dyDescent="0.2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  <c r="AA810" s="135"/>
      <c r="AB810" s="135"/>
      <c r="AC810" s="135"/>
      <c r="AD810" s="135"/>
      <c r="AE810" s="135"/>
    </row>
    <row r="811" spans="1:31" ht="12.75" customHeight="1" x14ac:dyDescent="0.2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  <c r="AA811" s="135"/>
      <c r="AB811" s="135"/>
      <c r="AC811" s="135"/>
      <c r="AD811" s="135"/>
      <c r="AE811" s="135"/>
    </row>
    <row r="812" spans="1:31" ht="12.75" customHeight="1" x14ac:dyDescent="0.2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  <c r="AA812" s="135"/>
      <c r="AB812" s="135"/>
      <c r="AC812" s="135"/>
      <c r="AD812" s="135"/>
      <c r="AE812" s="135"/>
    </row>
    <row r="813" spans="1:31" ht="12.75" customHeight="1" x14ac:dyDescent="0.2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  <c r="AA813" s="135"/>
      <c r="AB813" s="135"/>
      <c r="AC813" s="135"/>
      <c r="AD813" s="135"/>
      <c r="AE813" s="135"/>
    </row>
    <row r="814" spans="1:31" ht="12.75" customHeight="1" x14ac:dyDescent="0.2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  <c r="AA814" s="135"/>
      <c r="AB814" s="135"/>
      <c r="AC814" s="135"/>
      <c r="AD814" s="135"/>
      <c r="AE814" s="135"/>
    </row>
    <row r="815" spans="1:31" ht="12.75" customHeight="1" x14ac:dyDescent="0.2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  <c r="AA815" s="135"/>
      <c r="AB815" s="135"/>
      <c r="AC815" s="135"/>
      <c r="AD815" s="135"/>
      <c r="AE815" s="135"/>
    </row>
    <row r="816" spans="1:31" ht="12.75" customHeight="1" x14ac:dyDescent="0.2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  <c r="AA816" s="135"/>
      <c r="AB816" s="135"/>
      <c r="AC816" s="135"/>
      <c r="AD816" s="135"/>
      <c r="AE816" s="135"/>
    </row>
    <row r="817" spans="1:31" ht="12.75" customHeight="1" x14ac:dyDescent="0.2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  <c r="AA817" s="135"/>
      <c r="AB817" s="135"/>
      <c r="AC817" s="135"/>
      <c r="AD817" s="135"/>
      <c r="AE817" s="135"/>
    </row>
    <row r="818" spans="1:31" ht="12.75" customHeight="1" x14ac:dyDescent="0.2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  <c r="AA818" s="135"/>
      <c r="AB818" s="135"/>
      <c r="AC818" s="135"/>
      <c r="AD818" s="135"/>
      <c r="AE818" s="135"/>
    </row>
    <row r="819" spans="1:31" ht="12.75" customHeight="1" x14ac:dyDescent="0.2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  <c r="AA819" s="135"/>
      <c r="AB819" s="135"/>
      <c r="AC819" s="135"/>
      <c r="AD819" s="135"/>
      <c r="AE819" s="135"/>
    </row>
    <row r="820" spans="1:31" ht="12.75" customHeight="1" x14ac:dyDescent="0.2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  <c r="AA820" s="135"/>
      <c r="AB820" s="135"/>
      <c r="AC820" s="135"/>
      <c r="AD820" s="135"/>
      <c r="AE820" s="135"/>
    </row>
    <row r="821" spans="1:31" ht="12.75" customHeight="1" x14ac:dyDescent="0.2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  <c r="AA821" s="135"/>
      <c r="AB821" s="135"/>
      <c r="AC821" s="135"/>
      <c r="AD821" s="135"/>
      <c r="AE821" s="135"/>
    </row>
    <row r="822" spans="1:31" ht="12.75" customHeight="1" x14ac:dyDescent="0.2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  <c r="AA822" s="135"/>
      <c r="AB822" s="135"/>
      <c r="AC822" s="135"/>
      <c r="AD822" s="135"/>
      <c r="AE822" s="135"/>
    </row>
    <row r="823" spans="1:31" ht="12.75" customHeight="1" x14ac:dyDescent="0.2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  <c r="AA823" s="135"/>
      <c r="AB823" s="135"/>
      <c r="AC823" s="135"/>
      <c r="AD823" s="135"/>
      <c r="AE823" s="135"/>
    </row>
    <row r="824" spans="1:31" ht="12.75" customHeight="1" x14ac:dyDescent="0.2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  <c r="AA824" s="135"/>
      <c r="AB824" s="135"/>
      <c r="AC824" s="135"/>
      <c r="AD824" s="135"/>
      <c r="AE824" s="135"/>
    </row>
    <row r="825" spans="1:31" ht="12.75" customHeight="1" x14ac:dyDescent="0.2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  <c r="AA825" s="135"/>
      <c r="AB825" s="135"/>
      <c r="AC825" s="135"/>
      <c r="AD825" s="135"/>
      <c r="AE825" s="135"/>
    </row>
    <row r="826" spans="1:31" ht="12.75" customHeight="1" x14ac:dyDescent="0.2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  <c r="AA826" s="135"/>
      <c r="AB826" s="135"/>
      <c r="AC826" s="135"/>
      <c r="AD826" s="135"/>
      <c r="AE826" s="135"/>
    </row>
    <row r="827" spans="1:31" ht="12.75" customHeight="1" x14ac:dyDescent="0.2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  <c r="AA827" s="135"/>
      <c r="AB827" s="135"/>
      <c r="AC827" s="135"/>
      <c r="AD827" s="135"/>
      <c r="AE827" s="135"/>
    </row>
    <row r="828" spans="1:31" ht="12.75" customHeight="1" x14ac:dyDescent="0.2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  <c r="AA828" s="135"/>
      <c r="AB828" s="135"/>
      <c r="AC828" s="135"/>
      <c r="AD828" s="135"/>
      <c r="AE828" s="135"/>
    </row>
    <row r="829" spans="1:31" ht="12.75" customHeight="1" x14ac:dyDescent="0.2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  <c r="AA829" s="135"/>
      <c r="AB829" s="135"/>
      <c r="AC829" s="135"/>
      <c r="AD829" s="135"/>
      <c r="AE829" s="135"/>
    </row>
    <row r="830" spans="1:31" ht="12.75" customHeight="1" x14ac:dyDescent="0.2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  <c r="AA830" s="135"/>
      <c r="AB830" s="135"/>
      <c r="AC830" s="135"/>
      <c r="AD830" s="135"/>
      <c r="AE830" s="135"/>
    </row>
    <row r="831" spans="1:31" ht="12.75" customHeight="1" x14ac:dyDescent="0.2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  <c r="AA831" s="135"/>
      <c r="AB831" s="135"/>
      <c r="AC831" s="135"/>
      <c r="AD831" s="135"/>
      <c r="AE831" s="135"/>
    </row>
    <row r="832" spans="1:31" ht="12.75" customHeight="1" x14ac:dyDescent="0.2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  <c r="AA832" s="135"/>
      <c r="AB832" s="135"/>
      <c r="AC832" s="135"/>
      <c r="AD832" s="135"/>
      <c r="AE832" s="135"/>
    </row>
    <row r="833" spans="1:31" ht="12.75" customHeight="1" x14ac:dyDescent="0.2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  <c r="AA833" s="135"/>
      <c r="AB833" s="135"/>
      <c r="AC833" s="135"/>
      <c r="AD833" s="135"/>
      <c r="AE833" s="135"/>
    </row>
    <row r="834" spans="1:31" ht="12.75" customHeight="1" x14ac:dyDescent="0.2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  <c r="AA834" s="135"/>
      <c r="AB834" s="135"/>
      <c r="AC834" s="135"/>
      <c r="AD834" s="135"/>
      <c r="AE834" s="135"/>
    </row>
    <row r="835" spans="1:31" ht="12.75" customHeight="1" x14ac:dyDescent="0.2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  <c r="AA835" s="135"/>
      <c r="AB835" s="135"/>
      <c r="AC835" s="135"/>
      <c r="AD835" s="135"/>
      <c r="AE835" s="135"/>
    </row>
    <row r="836" spans="1:31" ht="12.75" customHeight="1" x14ac:dyDescent="0.2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  <c r="AA836" s="135"/>
      <c r="AB836" s="135"/>
      <c r="AC836" s="135"/>
      <c r="AD836" s="135"/>
      <c r="AE836" s="135"/>
    </row>
    <row r="837" spans="1:31" ht="12.75" customHeight="1" x14ac:dyDescent="0.2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  <c r="AA837" s="135"/>
      <c r="AB837" s="135"/>
      <c r="AC837" s="135"/>
      <c r="AD837" s="135"/>
      <c r="AE837" s="135"/>
    </row>
    <row r="838" spans="1:31" ht="12.75" customHeight="1" x14ac:dyDescent="0.2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  <c r="AA838" s="135"/>
      <c r="AB838" s="135"/>
      <c r="AC838" s="135"/>
      <c r="AD838" s="135"/>
      <c r="AE838" s="135"/>
    </row>
    <row r="839" spans="1:31" ht="12.75" customHeight="1" x14ac:dyDescent="0.2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  <c r="AA839" s="135"/>
      <c r="AB839" s="135"/>
      <c r="AC839" s="135"/>
      <c r="AD839" s="135"/>
      <c r="AE839" s="135"/>
    </row>
    <row r="840" spans="1:31" ht="12.75" customHeight="1" x14ac:dyDescent="0.2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  <c r="AA840" s="135"/>
      <c r="AB840" s="135"/>
      <c r="AC840" s="135"/>
      <c r="AD840" s="135"/>
      <c r="AE840" s="135"/>
    </row>
    <row r="841" spans="1:31" ht="12.75" customHeight="1" x14ac:dyDescent="0.2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  <c r="AA841" s="135"/>
      <c r="AB841" s="135"/>
      <c r="AC841" s="135"/>
      <c r="AD841" s="135"/>
      <c r="AE841" s="135"/>
    </row>
    <row r="842" spans="1:31" ht="12.75" customHeight="1" x14ac:dyDescent="0.2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  <c r="AA842" s="135"/>
      <c r="AB842" s="135"/>
      <c r="AC842" s="135"/>
      <c r="AD842" s="135"/>
      <c r="AE842" s="135"/>
    </row>
    <row r="843" spans="1:31" ht="12.75" customHeight="1" x14ac:dyDescent="0.2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  <c r="AA843" s="135"/>
      <c r="AB843" s="135"/>
      <c r="AC843" s="135"/>
      <c r="AD843" s="135"/>
      <c r="AE843" s="135"/>
    </row>
    <row r="844" spans="1:31" ht="12.75" customHeight="1" x14ac:dyDescent="0.2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  <c r="AA844" s="135"/>
      <c r="AB844" s="135"/>
      <c r="AC844" s="135"/>
      <c r="AD844" s="135"/>
      <c r="AE844" s="135"/>
    </row>
    <row r="845" spans="1:31" ht="12.75" customHeight="1" x14ac:dyDescent="0.2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  <c r="AA845" s="135"/>
      <c r="AB845" s="135"/>
      <c r="AC845" s="135"/>
      <c r="AD845" s="135"/>
      <c r="AE845" s="135"/>
    </row>
    <row r="846" spans="1:31" ht="12.75" customHeight="1" x14ac:dyDescent="0.2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  <c r="AA846" s="135"/>
      <c r="AB846" s="135"/>
      <c r="AC846" s="135"/>
      <c r="AD846" s="135"/>
      <c r="AE846" s="135"/>
    </row>
    <row r="847" spans="1:31" ht="12.75" customHeight="1" x14ac:dyDescent="0.2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  <c r="AA847" s="135"/>
      <c r="AB847" s="135"/>
      <c r="AC847" s="135"/>
      <c r="AD847" s="135"/>
      <c r="AE847" s="135"/>
    </row>
    <row r="848" spans="1:31" ht="12.75" customHeight="1" x14ac:dyDescent="0.2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  <c r="AA848" s="135"/>
      <c r="AB848" s="135"/>
      <c r="AC848" s="135"/>
      <c r="AD848" s="135"/>
      <c r="AE848" s="135"/>
    </row>
    <row r="849" spans="1:31" ht="12.75" customHeight="1" x14ac:dyDescent="0.2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  <c r="AA849" s="135"/>
      <c r="AB849" s="135"/>
      <c r="AC849" s="135"/>
      <c r="AD849" s="135"/>
      <c r="AE849" s="135"/>
    </row>
    <row r="850" spans="1:31" ht="12.75" customHeight="1" x14ac:dyDescent="0.2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  <c r="AA850" s="135"/>
      <c r="AB850" s="135"/>
      <c r="AC850" s="135"/>
      <c r="AD850" s="135"/>
      <c r="AE850" s="135"/>
    </row>
    <row r="851" spans="1:31" ht="12.75" customHeight="1" x14ac:dyDescent="0.2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  <c r="AA851" s="135"/>
      <c r="AB851" s="135"/>
      <c r="AC851" s="135"/>
      <c r="AD851" s="135"/>
      <c r="AE851" s="135"/>
    </row>
    <row r="852" spans="1:31" ht="12.75" customHeight="1" x14ac:dyDescent="0.2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  <c r="AA852" s="135"/>
      <c r="AB852" s="135"/>
      <c r="AC852" s="135"/>
      <c r="AD852" s="135"/>
      <c r="AE852" s="135"/>
    </row>
    <row r="853" spans="1:31" ht="12.75" customHeight="1" x14ac:dyDescent="0.2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  <c r="AA853" s="135"/>
      <c r="AB853" s="135"/>
      <c r="AC853" s="135"/>
      <c r="AD853" s="135"/>
      <c r="AE853" s="135"/>
    </row>
    <row r="854" spans="1:31" ht="12.75" customHeight="1" x14ac:dyDescent="0.2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  <c r="AA854" s="135"/>
      <c r="AB854" s="135"/>
      <c r="AC854" s="135"/>
      <c r="AD854" s="135"/>
      <c r="AE854" s="135"/>
    </row>
    <row r="855" spans="1:31" ht="12.75" customHeight="1" x14ac:dyDescent="0.2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  <c r="AA855" s="135"/>
      <c r="AB855" s="135"/>
      <c r="AC855" s="135"/>
      <c r="AD855" s="135"/>
      <c r="AE855" s="135"/>
    </row>
    <row r="856" spans="1:31" ht="12.75" customHeight="1" x14ac:dyDescent="0.2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  <c r="AA856" s="135"/>
      <c r="AB856" s="135"/>
      <c r="AC856" s="135"/>
      <c r="AD856" s="135"/>
      <c r="AE856" s="135"/>
    </row>
    <row r="857" spans="1:31" ht="12.75" customHeight="1" x14ac:dyDescent="0.2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  <c r="AA857" s="135"/>
      <c r="AB857" s="135"/>
      <c r="AC857" s="135"/>
      <c r="AD857" s="135"/>
      <c r="AE857" s="135"/>
    </row>
    <row r="858" spans="1:31" ht="12.75" customHeight="1" x14ac:dyDescent="0.2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  <c r="AA858" s="135"/>
      <c r="AB858" s="135"/>
      <c r="AC858" s="135"/>
      <c r="AD858" s="135"/>
      <c r="AE858" s="135"/>
    </row>
    <row r="859" spans="1:31" ht="12.75" customHeight="1" x14ac:dyDescent="0.2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  <c r="AA859" s="135"/>
      <c r="AB859" s="135"/>
      <c r="AC859" s="135"/>
      <c r="AD859" s="135"/>
      <c r="AE859" s="135"/>
    </row>
    <row r="860" spans="1:31" ht="12.75" customHeight="1" x14ac:dyDescent="0.2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  <c r="AA860" s="135"/>
      <c r="AB860" s="135"/>
      <c r="AC860" s="135"/>
      <c r="AD860" s="135"/>
      <c r="AE860" s="135"/>
    </row>
    <row r="861" spans="1:31" ht="12.75" customHeight="1" x14ac:dyDescent="0.2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  <c r="AA861" s="135"/>
      <c r="AB861" s="135"/>
      <c r="AC861" s="135"/>
      <c r="AD861" s="135"/>
      <c r="AE861" s="135"/>
    </row>
    <row r="862" spans="1:31" ht="12.75" customHeight="1" x14ac:dyDescent="0.2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  <c r="AA862" s="135"/>
      <c r="AB862" s="135"/>
      <c r="AC862" s="135"/>
      <c r="AD862" s="135"/>
      <c r="AE862" s="135"/>
    </row>
    <row r="863" spans="1:31" ht="12.75" customHeight="1" x14ac:dyDescent="0.2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  <c r="AA863" s="135"/>
      <c r="AB863" s="135"/>
      <c r="AC863" s="135"/>
      <c r="AD863" s="135"/>
      <c r="AE863" s="135"/>
    </row>
    <row r="864" spans="1:31" ht="12.75" customHeight="1" x14ac:dyDescent="0.2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  <c r="AA864" s="135"/>
      <c r="AB864" s="135"/>
      <c r="AC864" s="135"/>
      <c r="AD864" s="135"/>
      <c r="AE864" s="135"/>
    </row>
    <row r="865" spans="1:31" ht="12.75" customHeight="1" x14ac:dyDescent="0.2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  <c r="AA865" s="135"/>
      <c r="AB865" s="135"/>
      <c r="AC865" s="135"/>
      <c r="AD865" s="135"/>
      <c r="AE865" s="135"/>
    </row>
    <row r="866" spans="1:31" ht="12.75" customHeight="1" x14ac:dyDescent="0.2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  <c r="AA866" s="135"/>
      <c r="AB866" s="135"/>
      <c r="AC866" s="135"/>
      <c r="AD866" s="135"/>
      <c r="AE866" s="135"/>
    </row>
    <row r="867" spans="1:31" ht="12.75" customHeight="1" x14ac:dyDescent="0.2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  <c r="AA867" s="135"/>
      <c r="AB867" s="135"/>
      <c r="AC867" s="135"/>
      <c r="AD867" s="135"/>
      <c r="AE867" s="135"/>
    </row>
    <row r="868" spans="1:31" ht="12.75" customHeight="1" x14ac:dyDescent="0.2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  <c r="AA868" s="135"/>
      <c r="AB868" s="135"/>
      <c r="AC868" s="135"/>
      <c r="AD868" s="135"/>
      <c r="AE868" s="135"/>
    </row>
    <row r="869" spans="1:31" ht="12.75" customHeight="1" x14ac:dyDescent="0.2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  <c r="AA869" s="135"/>
      <c r="AB869" s="135"/>
      <c r="AC869" s="135"/>
      <c r="AD869" s="135"/>
      <c r="AE869" s="135"/>
    </row>
    <row r="870" spans="1:31" ht="12.75" customHeight="1" x14ac:dyDescent="0.2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  <c r="AA870" s="135"/>
      <c r="AB870" s="135"/>
      <c r="AC870" s="135"/>
      <c r="AD870" s="135"/>
      <c r="AE870" s="135"/>
    </row>
    <row r="871" spans="1:31" ht="12.75" customHeight="1" x14ac:dyDescent="0.2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  <c r="AA871" s="135"/>
      <c r="AB871" s="135"/>
      <c r="AC871" s="135"/>
      <c r="AD871" s="135"/>
      <c r="AE871" s="135"/>
    </row>
    <row r="872" spans="1:31" ht="12.75" customHeight="1" x14ac:dyDescent="0.2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  <c r="AA872" s="135"/>
      <c r="AB872" s="135"/>
      <c r="AC872" s="135"/>
      <c r="AD872" s="135"/>
      <c r="AE872" s="135"/>
    </row>
    <row r="873" spans="1:31" ht="12.75" customHeight="1" x14ac:dyDescent="0.2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  <c r="AA873" s="135"/>
      <c r="AB873" s="135"/>
      <c r="AC873" s="135"/>
      <c r="AD873" s="135"/>
      <c r="AE873" s="135"/>
    </row>
    <row r="874" spans="1:31" ht="12.75" customHeight="1" x14ac:dyDescent="0.2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  <c r="AA874" s="135"/>
      <c r="AB874" s="135"/>
      <c r="AC874" s="135"/>
      <c r="AD874" s="135"/>
      <c r="AE874" s="135"/>
    </row>
    <row r="875" spans="1:31" ht="12.75" customHeight="1" x14ac:dyDescent="0.2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  <c r="AA875" s="135"/>
      <c r="AB875" s="135"/>
      <c r="AC875" s="135"/>
      <c r="AD875" s="135"/>
      <c r="AE875" s="135"/>
    </row>
    <row r="876" spans="1:31" ht="12.75" customHeight="1" x14ac:dyDescent="0.2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  <c r="AA876" s="135"/>
      <c r="AB876" s="135"/>
      <c r="AC876" s="135"/>
      <c r="AD876" s="135"/>
      <c r="AE876" s="135"/>
    </row>
    <row r="877" spans="1:31" ht="12.75" customHeight="1" x14ac:dyDescent="0.2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  <c r="AA877" s="135"/>
      <c r="AB877" s="135"/>
      <c r="AC877" s="135"/>
      <c r="AD877" s="135"/>
      <c r="AE877" s="135"/>
    </row>
    <row r="878" spans="1:31" ht="12.75" customHeight="1" x14ac:dyDescent="0.2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  <c r="AA878" s="135"/>
      <c r="AB878" s="135"/>
      <c r="AC878" s="135"/>
      <c r="AD878" s="135"/>
      <c r="AE878" s="135"/>
    </row>
    <row r="879" spans="1:31" ht="12.75" customHeight="1" x14ac:dyDescent="0.2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  <c r="AA879" s="135"/>
      <c r="AB879" s="135"/>
      <c r="AC879" s="135"/>
      <c r="AD879" s="135"/>
      <c r="AE879" s="135"/>
    </row>
    <row r="880" spans="1:31" ht="12.75" customHeight="1" x14ac:dyDescent="0.2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  <c r="AA880" s="135"/>
      <c r="AB880" s="135"/>
      <c r="AC880" s="135"/>
      <c r="AD880" s="135"/>
      <c r="AE880" s="135"/>
    </row>
    <row r="881" spans="1:31" ht="12.75" customHeight="1" x14ac:dyDescent="0.2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  <c r="AA881" s="135"/>
      <c r="AB881" s="135"/>
      <c r="AC881" s="135"/>
      <c r="AD881" s="135"/>
      <c r="AE881" s="135"/>
    </row>
    <row r="882" spans="1:31" ht="12.75" customHeight="1" x14ac:dyDescent="0.2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  <c r="AA882" s="135"/>
      <c r="AB882" s="135"/>
      <c r="AC882" s="135"/>
      <c r="AD882" s="135"/>
      <c r="AE882" s="135"/>
    </row>
    <row r="883" spans="1:31" ht="12.75" customHeight="1" x14ac:dyDescent="0.2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  <c r="AA883" s="135"/>
      <c r="AB883" s="135"/>
      <c r="AC883" s="135"/>
      <c r="AD883" s="135"/>
      <c r="AE883" s="135"/>
    </row>
    <row r="884" spans="1:31" ht="12.75" customHeight="1" x14ac:dyDescent="0.2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  <c r="AA884" s="135"/>
      <c r="AB884" s="135"/>
      <c r="AC884" s="135"/>
      <c r="AD884" s="135"/>
      <c r="AE884" s="135"/>
    </row>
    <row r="885" spans="1:31" ht="12.75" customHeight="1" x14ac:dyDescent="0.2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  <c r="AA885" s="135"/>
      <c r="AB885" s="135"/>
      <c r="AC885" s="135"/>
      <c r="AD885" s="135"/>
      <c r="AE885" s="135"/>
    </row>
    <row r="886" spans="1:31" ht="12.75" customHeight="1" x14ac:dyDescent="0.2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  <c r="AA886" s="135"/>
      <c r="AB886" s="135"/>
      <c r="AC886" s="135"/>
      <c r="AD886" s="135"/>
      <c r="AE886" s="135"/>
    </row>
    <row r="887" spans="1:31" ht="12.75" customHeight="1" x14ac:dyDescent="0.2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  <c r="AA887" s="135"/>
      <c r="AB887" s="135"/>
      <c r="AC887" s="135"/>
      <c r="AD887" s="135"/>
      <c r="AE887" s="135"/>
    </row>
    <row r="888" spans="1:31" ht="12.75" customHeight="1" x14ac:dyDescent="0.2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  <c r="AA888" s="135"/>
      <c r="AB888" s="135"/>
      <c r="AC888" s="135"/>
      <c r="AD888" s="135"/>
      <c r="AE888" s="135"/>
    </row>
    <row r="889" spans="1:31" ht="12.75" customHeight="1" x14ac:dyDescent="0.2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  <c r="AA889" s="135"/>
      <c r="AB889" s="135"/>
      <c r="AC889" s="135"/>
      <c r="AD889" s="135"/>
      <c r="AE889" s="135"/>
    </row>
    <row r="890" spans="1:31" ht="12.75" customHeight="1" x14ac:dyDescent="0.2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  <c r="AA890" s="135"/>
      <c r="AB890" s="135"/>
      <c r="AC890" s="135"/>
      <c r="AD890" s="135"/>
      <c r="AE890" s="135"/>
    </row>
    <row r="891" spans="1:31" ht="12.75" customHeight="1" x14ac:dyDescent="0.2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  <c r="AA891" s="135"/>
      <c r="AB891" s="135"/>
      <c r="AC891" s="135"/>
      <c r="AD891" s="135"/>
      <c r="AE891" s="135"/>
    </row>
    <row r="892" spans="1:31" ht="12.75" customHeight="1" x14ac:dyDescent="0.2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  <c r="AA892" s="135"/>
      <c r="AB892" s="135"/>
      <c r="AC892" s="135"/>
      <c r="AD892" s="135"/>
      <c r="AE892" s="135"/>
    </row>
    <row r="893" spans="1:31" ht="12.75" customHeight="1" x14ac:dyDescent="0.2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  <c r="AA893" s="135"/>
      <c r="AB893" s="135"/>
      <c r="AC893" s="135"/>
      <c r="AD893" s="135"/>
      <c r="AE893" s="135"/>
    </row>
    <row r="894" spans="1:31" ht="12.75" customHeight="1" x14ac:dyDescent="0.2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  <c r="AA894" s="135"/>
      <c r="AB894" s="135"/>
      <c r="AC894" s="135"/>
      <c r="AD894" s="135"/>
      <c r="AE894" s="135"/>
    </row>
    <row r="895" spans="1:31" ht="12.75" customHeight="1" x14ac:dyDescent="0.2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  <c r="AA895" s="135"/>
      <c r="AB895" s="135"/>
      <c r="AC895" s="135"/>
      <c r="AD895" s="135"/>
      <c r="AE895" s="135"/>
    </row>
    <row r="896" spans="1:31" ht="12.75" customHeight="1" x14ac:dyDescent="0.2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  <c r="AA896" s="135"/>
      <c r="AB896" s="135"/>
      <c r="AC896" s="135"/>
      <c r="AD896" s="135"/>
      <c r="AE896" s="135"/>
    </row>
    <row r="897" spans="1:31" ht="12.75" customHeight="1" x14ac:dyDescent="0.2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  <c r="AA897" s="135"/>
      <c r="AB897" s="135"/>
      <c r="AC897" s="135"/>
      <c r="AD897" s="135"/>
      <c r="AE897" s="135"/>
    </row>
    <row r="898" spans="1:31" ht="12.75" customHeight="1" x14ac:dyDescent="0.2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  <c r="AA898" s="135"/>
      <c r="AB898" s="135"/>
      <c r="AC898" s="135"/>
      <c r="AD898" s="135"/>
      <c r="AE898" s="135"/>
    </row>
    <row r="899" spans="1:31" ht="12.75" customHeight="1" x14ac:dyDescent="0.2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  <c r="AA899" s="135"/>
      <c r="AB899" s="135"/>
      <c r="AC899" s="135"/>
      <c r="AD899" s="135"/>
      <c r="AE899" s="135"/>
    </row>
    <row r="900" spans="1:31" ht="12.75" customHeight="1" x14ac:dyDescent="0.2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  <c r="AA900" s="135"/>
      <c r="AB900" s="135"/>
      <c r="AC900" s="135"/>
      <c r="AD900" s="135"/>
      <c r="AE900" s="135"/>
    </row>
    <row r="901" spans="1:31" ht="12.75" customHeight="1" x14ac:dyDescent="0.2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  <c r="AA901" s="135"/>
      <c r="AB901" s="135"/>
      <c r="AC901" s="135"/>
      <c r="AD901" s="135"/>
      <c r="AE901" s="135"/>
    </row>
    <row r="902" spans="1:31" ht="12.75" customHeight="1" x14ac:dyDescent="0.2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  <c r="AA902" s="135"/>
      <c r="AB902" s="135"/>
      <c r="AC902" s="135"/>
      <c r="AD902" s="135"/>
      <c r="AE902" s="135"/>
    </row>
    <row r="903" spans="1:31" ht="12.75" customHeight="1" x14ac:dyDescent="0.2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  <c r="AA903" s="135"/>
      <c r="AB903" s="135"/>
      <c r="AC903" s="135"/>
      <c r="AD903" s="135"/>
      <c r="AE903" s="135"/>
    </row>
    <row r="904" spans="1:31" ht="12.75" customHeight="1" x14ac:dyDescent="0.2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  <c r="AA904" s="135"/>
      <c r="AB904" s="135"/>
      <c r="AC904" s="135"/>
      <c r="AD904" s="135"/>
      <c r="AE904" s="135"/>
    </row>
    <row r="905" spans="1:31" ht="12.75" customHeight="1" x14ac:dyDescent="0.2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  <c r="AA905" s="135"/>
      <c r="AB905" s="135"/>
      <c r="AC905" s="135"/>
      <c r="AD905" s="135"/>
      <c r="AE905" s="135"/>
    </row>
    <row r="906" spans="1:31" ht="12.75" customHeight="1" x14ac:dyDescent="0.2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  <c r="AA906" s="135"/>
      <c r="AB906" s="135"/>
      <c r="AC906" s="135"/>
      <c r="AD906" s="135"/>
      <c r="AE906" s="135"/>
    </row>
    <row r="907" spans="1:31" ht="12.75" customHeight="1" x14ac:dyDescent="0.2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  <c r="AA907" s="135"/>
      <c r="AB907" s="135"/>
      <c r="AC907" s="135"/>
      <c r="AD907" s="135"/>
      <c r="AE907" s="135"/>
    </row>
    <row r="908" spans="1:31" ht="12.75" customHeight="1" x14ac:dyDescent="0.2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  <c r="AA908" s="135"/>
      <c r="AB908" s="135"/>
      <c r="AC908" s="135"/>
      <c r="AD908" s="135"/>
      <c r="AE908" s="135"/>
    </row>
    <row r="909" spans="1:31" ht="12.75" customHeight="1" x14ac:dyDescent="0.2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  <c r="AA909" s="135"/>
      <c r="AB909" s="135"/>
      <c r="AC909" s="135"/>
      <c r="AD909" s="135"/>
      <c r="AE909" s="135"/>
    </row>
    <row r="910" spans="1:31" ht="12.75" customHeight="1" x14ac:dyDescent="0.2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  <c r="AA910" s="135"/>
      <c r="AB910" s="135"/>
      <c r="AC910" s="135"/>
      <c r="AD910" s="135"/>
      <c r="AE910" s="135"/>
    </row>
    <row r="911" spans="1:31" ht="12.75" customHeight="1" x14ac:dyDescent="0.2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  <c r="AA911" s="135"/>
      <c r="AB911" s="135"/>
      <c r="AC911" s="135"/>
      <c r="AD911" s="135"/>
      <c r="AE911" s="135"/>
    </row>
    <row r="912" spans="1:31" ht="12.75" customHeight="1" x14ac:dyDescent="0.2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  <c r="AA912" s="135"/>
      <c r="AB912" s="135"/>
      <c r="AC912" s="135"/>
      <c r="AD912" s="135"/>
      <c r="AE912" s="135"/>
    </row>
    <row r="913" spans="1:31" ht="12.75" customHeight="1" x14ac:dyDescent="0.2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  <c r="AA913" s="135"/>
      <c r="AB913" s="135"/>
      <c r="AC913" s="135"/>
      <c r="AD913" s="135"/>
      <c r="AE913" s="135"/>
    </row>
    <row r="914" spans="1:31" ht="12.75" customHeight="1" x14ac:dyDescent="0.2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  <c r="AA914" s="135"/>
      <c r="AB914" s="135"/>
      <c r="AC914" s="135"/>
      <c r="AD914" s="135"/>
      <c r="AE914" s="135"/>
    </row>
    <row r="915" spans="1:31" ht="12.75" customHeight="1" x14ac:dyDescent="0.2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  <c r="AA915" s="135"/>
      <c r="AB915" s="135"/>
      <c r="AC915" s="135"/>
      <c r="AD915" s="135"/>
      <c r="AE915" s="135"/>
    </row>
    <row r="916" spans="1:31" ht="12.75" customHeight="1" x14ac:dyDescent="0.2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  <c r="AA916" s="135"/>
      <c r="AB916" s="135"/>
      <c r="AC916" s="135"/>
      <c r="AD916" s="135"/>
      <c r="AE916" s="135"/>
    </row>
    <row r="917" spans="1:31" ht="12.75" customHeight="1" x14ac:dyDescent="0.2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  <c r="AA917" s="135"/>
      <c r="AB917" s="135"/>
      <c r="AC917" s="135"/>
      <c r="AD917" s="135"/>
      <c r="AE917" s="135"/>
    </row>
    <row r="918" spans="1:31" ht="12.75" customHeight="1" x14ac:dyDescent="0.2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  <c r="AA918" s="135"/>
      <c r="AB918" s="135"/>
      <c r="AC918" s="135"/>
      <c r="AD918" s="135"/>
      <c r="AE918" s="135"/>
    </row>
    <row r="919" spans="1:31" ht="12.75" customHeight="1" x14ac:dyDescent="0.2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  <c r="AA919" s="135"/>
      <c r="AB919" s="135"/>
      <c r="AC919" s="135"/>
      <c r="AD919" s="135"/>
      <c r="AE919" s="135"/>
    </row>
    <row r="920" spans="1:31" ht="12.75" customHeight="1" x14ac:dyDescent="0.2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  <c r="AA920" s="135"/>
      <c r="AB920" s="135"/>
      <c r="AC920" s="135"/>
      <c r="AD920" s="135"/>
      <c r="AE920" s="135"/>
    </row>
    <row r="921" spans="1:31" ht="12.75" customHeight="1" x14ac:dyDescent="0.2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  <c r="AA921" s="135"/>
      <c r="AB921" s="135"/>
      <c r="AC921" s="135"/>
      <c r="AD921" s="135"/>
      <c r="AE921" s="135"/>
    </row>
    <row r="922" spans="1:31" ht="12.75" customHeight="1" x14ac:dyDescent="0.2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  <c r="AA922" s="135"/>
      <c r="AB922" s="135"/>
      <c r="AC922" s="135"/>
      <c r="AD922" s="135"/>
      <c r="AE922" s="135"/>
    </row>
    <row r="923" spans="1:31" ht="12.75" customHeight="1" x14ac:dyDescent="0.2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  <c r="AA923" s="135"/>
      <c r="AB923" s="135"/>
      <c r="AC923" s="135"/>
      <c r="AD923" s="135"/>
      <c r="AE923" s="135"/>
    </row>
    <row r="924" spans="1:31" ht="12.75" customHeight="1" x14ac:dyDescent="0.2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  <c r="AA924" s="135"/>
      <c r="AB924" s="135"/>
      <c r="AC924" s="135"/>
      <c r="AD924" s="135"/>
      <c r="AE924" s="135"/>
    </row>
    <row r="925" spans="1:31" ht="12.75" customHeight="1" x14ac:dyDescent="0.2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  <c r="AA925" s="135"/>
      <c r="AB925" s="135"/>
      <c r="AC925" s="135"/>
      <c r="AD925" s="135"/>
      <c r="AE925" s="135"/>
    </row>
    <row r="926" spans="1:31" ht="12.75" customHeight="1" x14ac:dyDescent="0.2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  <c r="AA926" s="135"/>
      <c r="AB926" s="135"/>
      <c r="AC926" s="135"/>
      <c r="AD926" s="135"/>
      <c r="AE926" s="135"/>
    </row>
    <row r="927" spans="1:31" ht="12.75" customHeight="1" x14ac:dyDescent="0.2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  <c r="AA927" s="135"/>
      <c r="AB927" s="135"/>
      <c r="AC927" s="135"/>
      <c r="AD927" s="135"/>
      <c r="AE927" s="135"/>
    </row>
    <row r="928" spans="1:31" ht="12.75" customHeight="1" x14ac:dyDescent="0.2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  <c r="AA928" s="135"/>
      <c r="AB928" s="135"/>
      <c r="AC928" s="135"/>
      <c r="AD928" s="135"/>
      <c r="AE928" s="135"/>
    </row>
    <row r="929" spans="1:31" ht="12.75" customHeight="1" x14ac:dyDescent="0.2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  <c r="AA929" s="135"/>
      <c r="AB929" s="135"/>
      <c r="AC929" s="135"/>
      <c r="AD929" s="135"/>
      <c r="AE929" s="135"/>
    </row>
    <row r="930" spans="1:31" ht="12.75" customHeight="1" x14ac:dyDescent="0.2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  <c r="AA930" s="135"/>
      <c r="AB930" s="135"/>
      <c r="AC930" s="135"/>
      <c r="AD930" s="135"/>
      <c r="AE930" s="135"/>
    </row>
    <row r="931" spans="1:31" ht="12.75" customHeight="1" x14ac:dyDescent="0.2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  <c r="AA931" s="135"/>
      <c r="AB931" s="135"/>
      <c r="AC931" s="135"/>
      <c r="AD931" s="135"/>
      <c r="AE931" s="135"/>
    </row>
    <row r="932" spans="1:31" ht="12.75" customHeight="1" x14ac:dyDescent="0.2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  <c r="AA932" s="135"/>
      <c r="AB932" s="135"/>
      <c r="AC932" s="135"/>
      <c r="AD932" s="135"/>
      <c r="AE932" s="135"/>
    </row>
    <row r="933" spans="1:31" ht="12.75" customHeight="1" x14ac:dyDescent="0.2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  <c r="AA933" s="135"/>
      <c r="AB933" s="135"/>
      <c r="AC933" s="135"/>
      <c r="AD933" s="135"/>
      <c r="AE933" s="135"/>
    </row>
    <row r="934" spans="1:31" ht="12.75" customHeight="1" x14ac:dyDescent="0.2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  <c r="AA934" s="135"/>
      <c r="AB934" s="135"/>
      <c r="AC934" s="135"/>
      <c r="AD934" s="135"/>
      <c r="AE934" s="135"/>
    </row>
    <row r="935" spans="1:31" ht="12.75" customHeight="1" x14ac:dyDescent="0.2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  <c r="AA935" s="135"/>
      <c r="AB935" s="135"/>
      <c r="AC935" s="135"/>
      <c r="AD935" s="135"/>
      <c r="AE935" s="135"/>
    </row>
    <row r="936" spans="1:31" ht="12.75" customHeight="1" x14ac:dyDescent="0.2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  <c r="AA936" s="135"/>
      <c r="AB936" s="135"/>
      <c r="AC936" s="135"/>
      <c r="AD936" s="135"/>
      <c r="AE936" s="135"/>
    </row>
    <row r="937" spans="1:31" ht="12.75" customHeight="1" x14ac:dyDescent="0.2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  <c r="AA937" s="135"/>
      <c r="AB937" s="135"/>
      <c r="AC937" s="135"/>
      <c r="AD937" s="135"/>
      <c r="AE937" s="135"/>
    </row>
    <row r="938" spans="1:31" ht="12.75" customHeight="1" x14ac:dyDescent="0.2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  <c r="AA938" s="135"/>
      <c r="AB938" s="135"/>
      <c r="AC938" s="135"/>
      <c r="AD938" s="135"/>
      <c r="AE938" s="135"/>
    </row>
    <row r="939" spans="1:31" ht="12.75" customHeight="1" x14ac:dyDescent="0.2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  <c r="AA939" s="135"/>
      <c r="AB939" s="135"/>
      <c r="AC939" s="135"/>
      <c r="AD939" s="135"/>
      <c r="AE939" s="135"/>
    </row>
    <row r="940" spans="1:31" ht="12.75" customHeight="1" x14ac:dyDescent="0.2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  <c r="AA940" s="135"/>
      <c r="AB940" s="135"/>
      <c r="AC940" s="135"/>
      <c r="AD940" s="135"/>
      <c r="AE940" s="135"/>
    </row>
    <row r="941" spans="1:31" ht="12.75" customHeight="1" x14ac:dyDescent="0.2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  <c r="AA941" s="135"/>
      <c r="AB941" s="135"/>
      <c r="AC941" s="135"/>
      <c r="AD941" s="135"/>
      <c r="AE941" s="135"/>
    </row>
    <row r="942" spans="1:31" ht="12.75" customHeight="1" x14ac:dyDescent="0.2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  <c r="AA942" s="135"/>
      <c r="AB942" s="135"/>
      <c r="AC942" s="135"/>
      <c r="AD942" s="135"/>
      <c r="AE942" s="135"/>
    </row>
    <row r="943" spans="1:31" ht="12.75" customHeight="1" x14ac:dyDescent="0.2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  <c r="AA943" s="135"/>
      <c r="AB943" s="135"/>
      <c r="AC943" s="135"/>
      <c r="AD943" s="135"/>
      <c r="AE943" s="135"/>
    </row>
    <row r="944" spans="1:31" ht="12.75" customHeight="1" x14ac:dyDescent="0.2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  <c r="AA944" s="135"/>
      <c r="AB944" s="135"/>
      <c r="AC944" s="135"/>
      <c r="AD944" s="135"/>
      <c r="AE944" s="135"/>
    </row>
    <row r="945" spans="1:31" ht="12.75" customHeight="1" x14ac:dyDescent="0.2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  <c r="AA945" s="135"/>
      <c r="AB945" s="135"/>
      <c r="AC945" s="135"/>
      <c r="AD945" s="135"/>
      <c r="AE945" s="135"/>
    </row>
    <row r="946" spans="1:31" ht="12.75" customHeight="1" x14ac:dyDescent="0.2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  <c r="AA946" s="135"/>
      <c r="AB946" s="135"/>
      <c r="AC946" s="135"/>
      <c r="AD946" s="135"/>
      <c r="AE946" s="135"/>
    </row>
    <row r="947" spans="1:31" ht="12.75" customHeight="1" x14ac:dyDescent="0.2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  <c r="AA947" s="135"/>
      <c r="AB947" s="135"/>
      <c r="AC947" s="135"/>
      <c r="AD947" s="135"/>
      <c r="AE947" s="135"/>
    </row>
    <row r="948" spans="1:31" ht="12.75" customHeight="1" x14ac:dyDescent="0.2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  <c r="AA948" s="135"/>
      <c r="AB948" s="135"/>
      <c r="AC948" s="135"/>
      <c r="AD948" s="135"/>
      <c r="AE948" s="135"/>
    </row>
    <row r="949" spans="1:31" ht="12.75" customHeight="1" x14ac:dyDescent="0.2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  <c r="AA949" s="135"/>
      <c r="AB949" s="135"/>
      <c r="AC949" s="135"/>
      <c r="AD949" s="135"/>
      <c r="AE949" s="135"/>
    </row>
    <row r="950" spans="1:31" ht="12.75" customHeight="1" x14ac:dyDescent="0.2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  <c r="AA950" s="135"/>
      <c r="AB950" s="135"/>
      <c r="AC950" s="135"/>
      <c r="AD950" s="135"/>
      <c r="AE950" s="135"/>
    </row>
    <row r="951" spans="1:31" ht="12.75" customHeight="1" x14ac:dyDescent="0.2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  <c r="AA951" s="135"/>
      <c r="AB951" s="135"/>
      <c r="AC951" s="135"/>
      <c r="AD951" s="135"/>
      <c r="AE951" s="135"/>
    </row>
    <row r="952" spans="1:31" ht="12.75" customHeight="1" x14ac:dyDescent="0.2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  <c r="AA952" s="135"/>
      <c r="AB952" s="135"/>
      <c r="AC952" s="135"/>
      <c r="AD952" s="135"/>
      <c r="AE952" s="135"/>
    </row>
    <row r="953" spans="1:31" ht="12.75" customHeight="1" x14ac:dyDescent="0.2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  <c r="AA953" s="135"/>
      <c r="AB953" s="135"/>
      <c r="AC953" s="135"/>
      <c r="AD953" s="135"/>
      <c r="AE953" s="135"/>
    </row>
    <row r="954" spans="1:31" ht="12.75" customHeight="1" x14ac:dyDescent="0.2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  <c r="AA954" s="135"/>
      <c r="AB954" s="135"/>
      <c r="AC954" s="135"/>
      <c r="AD954" s="135"/>
      <c r="AE954" s="135"/>
    </row>
    <row r="955" spans="1:31" ht="12.75" customHeight="1" x14ac:dyDescent="0.2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  <c r="AA955" s="135"/>
      <c r="AB955" s="135"/>
      <c r="AC955" s="135"/>
      <c r="AD955" s="135"/>
      <c r="AE955" s="135"/>
    </row>
    <row r="956" spans="1:31" ht="12.75" customHeight="1" x14ac:dyDescent="0.2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  <c r="AA956" s="135"/>
      <c r="AB956" s="135"/>
      <c r="AC956" s="135"/>
      <c r="AD956" s="135"/>
      <c r="AE956" s="135"/>
    </row>
    <row r="957" spans="1:31" ht="12.75" customHeight="1" x14ac:dyDescent="0.2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  <c r="AA957" s="135"/>
      <c r="AB957" s="135"/>
      <c r="AC957" s="135"/>
      <c r="AD957" s="135"/>
      <c r="AE957" s="135"/>
    </row>
    <row r="958" spans="1:31" ht="12.75" customHeight="1" x14ac:dyDescent="0.2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  <c r="AA958" s="135"/>
      <c r="AB958" s="135"/>
      <c r="AC958" s="135"/>
      <c r="AD958" s="135"/>
      <c r="AE958" s="135"/>
    </row>
    <row r="959" spans="1:31" ht="12.75" customHeight="1" x14ac:dyDescent="0.2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  <c r="AA959" s="135"/>
      <c r="AB959" s="135"/>
      <c r="AC959" s="135"/>
      <c r="AD959" s="135"/>
      <c r="AE959" s="135"/>
    </row>
    <row r="960" spans="1:31" ht="12.75" customHeight="1" x14ac:dyDescent="0.2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  <c r="AA960" s="135"/>
      <c r="AB960" s="135"/>
      <c r="AC960" s="135"/>
      <c r="AD960" s="135"/>
      <c r="AE960" s="135"/>
    </row>
    <row r="961" spans="1:31" ht="12.75" customHeight="1" x14ac:dyDescent="0.2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  <c r="AA961" s="135"/>
      <c r="AB961" s="135"/>
      <c r="AC961" s="135"/>
      <c r="AD961" s="135"/>
      <c r="AE961" s="135"/>
    </row>
    <row r="962" spans="1:31" ht="12.75" customHeight="1" x14ac:dyDescent="0.2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  <c r="AA962" s="135"/>
      <c r="AB962" s="135"/>
      <c r="AC962" s="135"/>
      <c r="AD962" s="135"/>
      <c r="AE962" s="135"/>
    </row>
    <row r="963" spans="1:31" ht="12.75" customHeight="1" x14ac:dyDescent="0.2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  <c r="AA963" s="135"/>
      <c r="AB963" s="135"/>
      <c r="AC963" s="135"/>
      <c r="AD963" s="135"/>
      <c r="AE963" s="135"/>
    </row>
    <row r="964" spans="1:31" ht="12.75" customHeight="1" x14ac:dyDescent="0.2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  <c r="AA964" s="135"/>
      <c r="AB964" s="135"/>
      <c r="AC964" s="135"/>
      <c r="AD964" s="135"/>
      <c r="AE964" s="135"/>
    </row>
    <row r="965" spans="1:31" ht="12.75" customHeight="1" x14ac:dyDescent="0.2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  <c r="AA965" s="135"/>
      <c r="AB965" s="135"/>
      <c r="AC965" s="135"/>
      <c r="AD965" s="135"/>
      <c r="AE965" s="135"/>
    </row>
    <row r="966" spans="1:31" ht="12.75" customHeight="1" x14ac:dyDescent="0.2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  <c r="AA966" s="135"/>
      <c r="AB966" s="135"/>
      <c r="AC966" s="135"/>
      <c r="AD966" s="135"/>
      <c r="AE966" s="135"/>
    </row>
    <row r="967" spans="1:31" ht="12.75" customHeight="1" x14ac:dyDescent="0.2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  <c r="AA967" s="135"/>
      <c r="AB967" s="135"/>
      <c r="AC967" s="135"/>
      <c r="AD967" s="135"/>
      <c r="AE967" s="135"/>
    </row>
    <row r="968" spans="1:31" ht="12.75" customHeight="1" x14ac:dyDescent="0.2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  <c r="AA968" s="135"/>
      <c r="AB968" s="135"/>
      <c r="AC968" s="135"/>
      <c r="AD968" s="135"/>
      <c r="AE968" s="135"/>
    </row>
    <row r="969" spans="1:31" ht="12.75" customHeight="1" x14ac:dyDescent="0.2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  <c r="AA969" s="135"/>
      <c r="AB969" s="135"/>
      <c r="AC969" s="135"/>
      <c r="AD969" s="135"/>
      <c r="AE969" s="135"/>
    </row>
    <row r="970" spans="1:31" ht="12.75" customHeight="1" x14ac:dyDescent="0.2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  <c r="AA970" s="135"/>
      <c r="AB970" s="135"/>
      <c r="AC970" s="135"/>
      <c r="AD970" s="135"/>
      <c r="AE970" s="135"/>
    </row>
    <row r="971" spans="1:31" ht="12.75" customHeight="1" x14ac:dyDescent="0.2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  <c r="AA971" s="135"/>
      <c r="AB971" s="135"/>
      <c r="AC971" s="135"/>
      <c r="AD971" s="135"/>
      <c r="AE971" s="135"/>
    </row>
    <row r="972" spans="1:31" ht="12.75" customHeight="1" x14ac:dyDescent="0.2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  <c r="AA972" s="135"/>
      <c r="AB972" s="135"/>
      <c r="AC972" s="135"/>
      <c r="AD972" s="135"/>
      <c r="AE972" s="135"/>
    </row>
    <row r="973" spans="1:31" ht="12.75" customHeight="1" x14ac:dyDescent="0.2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  <c r="AA973" s="135"/>
      <c r="AB973" s="135"/>
      <c r="AC973" s="135"/>
      <c r="AD973" s="135"/>
      <c r="AE973" s="135"/>
    </row>
    <row r="974" spans="1:31" ht="12.75" customHeight="1" x14ac:dyDescent="0.2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  <c r="AA974" s="135"/>
      <c r="AB974" s="135"/>
      <c r="AC974" s="135"/>
      <c r="AD974" s="135"/>
      <c r="AE974" s="135"/>
    </row>
    <row r="975" spans="1:31" ht="12.75" customHeight="1" x14ac:dyDescent="0.2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  <c r="AA975" s="135"/>
      <c r="AB975" s="135"/>
      <c r="AC975" s="135"/>
      <c r="AD975" s="135"/>
      <c r="AE975" s="135"/>
    </row>
    <row r="976" spans="1:31" ht="12.75" customHeight="1" x14ac:dyDescent="0.2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  <c r="AA976" s="135"/>
      <c r="AB976" s="135"/>
      <c r="AC976" s="135"/>
      <c r="AD976" s="135"/>
      <c r="AE976" s="135"/>
    </row>
    <row r="977" spans="1:31" ht="12.75" customHeight="1" x14ac:dyDescent="0.2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  <c r="AA977" s="135"/>
      <c r="AB977" s="135"/>
      <c r="AC977" s="135"/>
      <c r="AD977" s="135"/>
      <c r="AE977" s="135"/>
    </row>
    <row r="978" spans="1:31" ht="12.75" customHeight="1" x14ac:dyDescent="0.2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  <c r="AA978" s="135"/>
      <c r="AB978" s="135"/>
      <c r="AC978" s="135"/>
      <c r="AD978" s="135"/>
      <c r="AE978" s="135"/>
    </row>
    <row r="979" spans="1:31" ht="12.75" customHeight="1" x14ac:dyDescent="0.2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  <c r="AA979" s="135"/>
      <c r="AB979" s="135"/>
      <c r="AC979" s="135"/>
      <c r="AD979" s="135"/>
      <c r="AE979" s="135"/>
    </row>
    <row r="980" spans="1:31" ht="12.75" customHeight="1" x14ac:dyDescent="0.2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  <c r="AA980" s="135"/>
      <c r="AB980" s="135"/>
      <c r="AC980" s="135"/>
      <c r="AD980" s="135"/>
      <c r="AE980" s="135"/>
    </row>
    <row r="981" spans="1:31" ht="12.75" customHeight="1" x14ac:dyDescent="0.2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  <c r="AA981" s="135"/>
      <c r="AB981" s="135"/>
      <c r="AC981" s="135"/>
      <c r="AD981" s="135"/>
      <c r="AE981" s="135"/>
    </row>
    <row r="982" spans="1:31" ht="12.75" customHeight="1" x14ac:dyDescent="0.2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  <c r="AA982" s="135"/>
      <c r="AB982" s="135"/>
      <c r="AC982" s="135"/>
      <c r="AD982" s="135"/>
      <c r="AE982" s="135"/>
    </row>
    <row r="983" spans="1:31" ht="12.75" customHeight="1" x14ac:dyDescent="0.2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  <c r="AA983" s="135"/>
      <c r="AB983" s="135"/>
      <c r="AC983" s="135"/>
      <c r="AD983" s="135"/>
      <c r="AE983" s="135"/>
    </row>
    <row r="984" spans="1:31" ht="12.75" customHeight="1" x14ac:dyDescent="0.2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  <c r="AA984" s="135"/>
      <c r="AB984" s="135"/>
      <c r="AC984" s="135"/>
      <c r="AD984" s="135"/>
      <c r="AE984" s="135"/>
    </row>
    <row r="985" spans="1:31" ht="12.75" customHeight="1" x14ac:dyDescent="0.2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  <c r="AA985" s="135"/>
      <c r="AB985" s="135"/>
      <c r="AC985" s="135"/>
      <c r="AD985" s="135"/>
      <c r="AE985" s="135"/>
    </row>
    <row r="986" spans="1:31" ht="12.75" customHeight="1" x14ac:dyDescent="0.2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  <c r="AA986" s="135"/>
      <c r="AB986" s="135"/>
      <c r="AC986" s="135"/>
      <c r="AD986" s="135"/>
      <c r="AE986" s="135"/>
    </row>
    <row r="987" spans="1:31" ht="12.75" customHeight="1" x14ac:dyDescent="0.2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  <c r="AA987" s="135"/>
      <c r="AB987" s="135"/>
      <c r="AC987" s="135"/>
      <c r="AD987" s="135"/>
      <c r="AE987" s="135"/>
    </row>
    <row r="988" spans="1:31" ht="12.75" customHeight="1" x14ac:dyDescent="0.2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  <c r="AA988" s="135"/>
      <c r="AB988" s="135"/>
      <c r="AC988" s="135"/>
      <c r="AD988" s="135"/>
      <c r="AE988" s="135"/>
    </row>
    <row r="989" spans="1:31" ht="12.75" customHeight="1" x14ac:dyDescent="0.2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  <c r="AA989" s="135"/>
      <c r="AB989" s="135"/>
      <c r="AC989" s="135"/>
      <c r="AD989" s="135"/>
      <c r="AE989" s="135"/>
    </row>
    <row r="990" spans="1:31" ht="12.75" customHeight="1" x14ac:dyDescent="0.2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  <c r="AA990" s="135"/>
      <c r="AB990" s="135"/>
      <c r="AC990" s="135"/>
      <c r="AD990" s="135"/>
      <c r="AE990" s="135"/>
    </row>
    <row r="991" spans="1:31" ht="12.75" customHeight="1" x14ac:dyDescent="0.2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  <c r="AA991" s="135"/>
      <c r="AB991" s="135"/>
      <c r="AC991" s="135"/>
      <c r="AD991" s="135"/>
      <c r="AE991" s="135"/>
    </row>
    <row r="992" spans="1:31" ht="12.75" customHeight="1" x14ac:dyDescent="0.2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  <c r="AA992" s="135"/>
      <c r="AB992" s="135"/>
      <c r="AC992" s="135"/>
      <c r="AD992" s="135"/>
      <c r="AE992" s="135"/>
    </row>
    <row r="993" spans="1:31" ht="12.75" customHeight="1" x14ac:dyDescent="0.2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  <c r="AA993" s="135"/>
      <c r="AB993" s="135"/>
      <c r="AC993" s="135"/>
      <c r="AD993" s="135"/>
      <c r="AE993" s="135"/>
    </row>
    <row r="994" spans="1:31" ht="12.75" customHeight="1" x14ac:dyDescent="0.2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  <c r="AA994" s="135"/>
      <c r="AB994" s="135"/>
      <c r="AC994" s="135"/>
      <c r="AD994" s="135"/>
      <c r="AE994" s="135"/>
    </row>
    <row r="995" spans="1:31" ht="12.75" customHeight="1" x14ac:dyDescent="0.2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  <c r="AA995" s="135"/>
      <c r="AB995" s="135"/>
      <c r="AC995" s="135"/>
      <c r="AD995" s="135"/>
      <c r="AE995" s="135"/>
    </row>
    <row r="996" spans="1:31" ht="12.75" customHeight="1" x14ac:dyDescent="0.2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  <c r="AA996" s="135"/>
      <c r="AB996" s="135"/>
      <c r="AC996" s="135"/>
      <c r="AD996" s="135"/>
      <c r="AE996" s="135"/>
    </row>
    <row r="997" spans="1:31" ht="12.75" customHeight="1" x14ac:dyDescent="0.2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  <c r="AA997" s="135"/>
      <c r="AB997" s="135"/>
      <c r="AC997" s="135"/>
      <c r="AD997" s="135"/>
      <c r="AE997" s="135"/>
    </row>
    <row r="998" spans="1:31" ht="12.75" customHeight="1" x14ac:dyDescent="0.2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  <c r="AA998" s="135"/>
      <c r="AB998" s="135"/>
      <c r="AC998" s="135"/>
      <c r="AD998" s="135"/>
      <c r="AE998" s="135"/>
    </row>
    <row r="999" spans="1:31" ht="12.75" customHeight="1" x14ac:dyDescent="0.2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  <c r="AA999" s="135"/>
      <c r="AB999" s="135"/>
      <c r="AC999" s="135"/>
      <c r="AD999" s="135"/>
      <c r="AE999" s="135"/>
    </row>
    <row r="1000" spans="1:31" ht="12.75" customHeight="1" x14ac:dyDescent="0.2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  <c r="AA1000" s="135"/>
      <c r="AB1000" s="135"/>
      <c r="AC1000" s="135"/>
      <c r="AD1000" s="135"/>
      <c r="AE1000" s="135"/>
    </row>
  </sheetData>
  <mergeCells count="88">
    <mergeCell ref="W64:Y64"/>
    <mergeCell ref="AB56:AD56"/>
    <mergeCell ref="F57:H57"/>
    <mergeCell ref="I57:K57"/>
    <mergeCell ref="S57:T57"/>
    <mergeCell ref="AB57:AD57"/>
    <mergeCell ref="F58:H58"/>
    <mergeCell ref="I58:K58"/>
    <mergeCell ref="M58:N58"/>
    <mergeCell ref="F62:H62"/>
    <mergeCell ref="F63:H63"/>
    <mergeCell ref="I63:K63"/>
    <mergeCell ref="M63:N63"/>
    <mergeCell ref="M56:N56"/>
    <mergeCell ref="M57:N57"/>
    <mergeCell ref="V56:W56"/>
    <mergeCell ref="V55:W55"/>
    <mergeCell ref="Y55:Z55"/>
    <mergeCell ref="AB55:AD55"/>
    <mergeCell ref="A44:B44"/>
    <mergeCell ref="A45:B45"/>
    <mergeCell ref="A51:B51"/>
    <mergeCell ref="F54:H54"/>
    <mergeCell ref="I54:K54"/>
    <mergeCell ref="L54:O54"/>
    <mergeCell ref="P54:R54"/>
    <mergeCell ref="U54:W54"/>
    <mergeCell ref="Y54:Z54"/>
    <mergeCell ref="J13:N13"/>
    <mergeCell ref="W13:W14"/>
    <mergeCell ref="X13:X14"/>
    <mergeCell ref="Y13:Y14"/>
    <mergeCell ref="AB54:AD54"/>
    <mergeCell ref="I68:K68"/>
    <mergeCell ref="A8:F8"/>
    <mergeCell ref="A9:F9"/>
    <mergeCell ref="A12:D14"/>
    <mergeCell ref="E12:I12"/>
    <mergeCell ref="J12:T12"/>
    <mergeCell ref="A26:B26"/>
    <mergeCell ref="A27:B27"/>
    <mergeCell ref="A35:B35"/>
    <mergeCell ref="A36:B36"/>
    <mergeCell ref="A43:B43"/>
    <mergeCell ref="F56:H56"/>
    <mergeCell ref="I56:K56"/>
    <mergeCell ref="F64:H64"/>
    <mergeCell ref="I64:K64"/>
    <mergeCell ref="M64:N64"/>
    <mergeCell ref="F65:H65"/>
    <mergeCell ref="I65:K65"/>
    <mergeCell ref="M65:N65"/>
    <mergeCell ref="F66:H66"/>
    <mergeCell ref="I66:K66"/>
    <mergeCell ref="M66:N66"/>
    <mergeCell ref="F72:J72"/>
    <mergeCell ref="T72:X72"/>
    <mergeCell ref="F73:J73"/>
    <mergeCell ref="T73:X73"/>
    <mergeCell ref="F74:J74"/>
    <mergeCell ref="T74:X74"/>
    <mergeCell ref="V57:W57"/>
    <mergeCell ref="Y56:Z56"/>
    <mergeCell ref="A6:H6"/>
    <mergeCell ref="A7:F7"/>
    <mergeCell ref="Z12:AD12"/>
    <mergeCell ref="E13:E14"/>
    <mergeCell ref="F13:F14"/>
    <mergeCell ref="G13:G14"/>
    <mergeCell ref="H13:H14"/>
    <mergeCell ref="U12:U14"/>
    <mergeCell ref="T13:T14"/>
    <mergeCell ref="V13:V14"/>
    <mergeCell ref="V12:Y12"/>
    <mergeCell ref="O13:S13"/>
    <mergeCell ref="A15:D15"/>
    <mergeCell ref="I13:I14"/>
    <mergeCell ref="AE12:AE14"/>
    <mergeCell ref="Z13:Z14"/>
    <mergeCell ref="AA13:AA14"/>
    <mergeCell ref="AB13:AB14"/>
    <mergeCell ref="AC13:AC14"/>
    <mergeCell ref="AD13:AD14"/>
    <mergeCell ref="AD1:AE1"/>
    <mergeCell ref="AD2:AE2"/>
    <mergeCell ref="A3:AE3"/>
    <mergeCell ref="A4:AE4"/>
    <mergeCell ref="A5:F5"/>
  </mergeCells>
  <printOptions horizontalCentered="1"/>
  <pageMargins left="0.15" right="1.1499999999999999" top="0.5" bottom="0.25" header="0" footer="0"/>
  <pageSetup paperSize="5" scale="4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F5496"/>
  </sheetPr>
  <dimension ref="A1:AE1000"/>
  <sheetViews>
    <sheetView tabSelected="1" workbookViewId="0">
      <selection activeCell="A5" sqref="A5:F5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5" width="19.140625" bestFit="1" customWidth="1"/>
    <col min="6" max="6" width="17.85546875" customWidth="1"/>
    <col min="7" max="7" width="6.42578125" customWidth="1"/>
    <col min="8" max="8" width="17.42578125" customWidth="1"/>
    <col min="9" max="9" width="19.140625" customWidth="1"/>
    <col min="10" max="10" width="13.140625" customWidth="1"/>
    <col min="11" max="11" width="14.7109375" customWidth="1"/>
    <col min="12" max="12" width="6.42578125" customWidth="1"/>
    <col min="13" max="13" width="16.1406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5.28515625" customWidth="1"/>
    <col min="21" max="21" width="19.140625" customWidth="1"/>
    <col min="22" max="22" width="9.140625" customWidth="1"/>
    <col min="23" max="23" width="9.5703125" customWidth="1"/>
    <col min="24" max="24" width="6.42578125" customWidth="1"/>
    <col min="25" max="25" width="15.5703125" customWidth="1"/>
    <col min="26" max="26" width="20.5703125" customWidth="1"/>
    <col min="27" max="27" width="17.85546875" customWidth="1"/>
    <col min="28" max="28" width="7" customWidth="1"/>
    <col min="29" max="29" width="16.42578125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1" t="s">
        <v>0</v>
      </c>
      <c r="AE1" s="152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3" t="s">
        <v>1</v>
      </c>
      <c r="AE2" s="152"/>
    </row>
    <row r="3" spans="1:31" ht="33" customHeight="1" x14ac:dyDescent="0.2">
      <c r="A3" s="154" t="s">
        <v>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</row>
    <row r="4" spans="1:31" ht="25.5" customHeight="1" x14ac:dyDescent="0.2">
      <c r="A4" s="155" t="str">
        <f>CONSOLIDATED!A4</f>
        <v>For the month of DECEMBER 2019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</row>
    <row r="5" spans="1:31" ht="15.75" customHeight="1" x14ac:dyDescent="0.2">
      <c r="A5" s="156" t="s">
        <v>4</v>
      </c>
      <c r="B5" s="152"/>
      <c r="C5" s="152"/>
      <c r="D5" s="152"/>
      <c r="E5" s="152"/>
      <c r="F5" s="15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56" t="s">
        <v>11</v>
      </c>
      <c r="B6" s="152"/>
      <c r="C6" s="152"/>
      <c r="D6" s="152"/>
      <c r="E6" s="152"/>
      <c r="F6" s="152"/>
      <c r="G6" s="152"/>
      <c r="H6" s="15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56" t="s">
        <v>6</v>
      </c>
      <c r="B7" s="152"/>
      <c r="C7" s="152"/>
      <c r="D7" s="152"/>
      <c r="E7" s="152"/>
      <c r="F7" s="152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56" t="s">
        <v>7</v>
      </c>
      <c r="B8" s="152"/>
      <c r="C8" s="152"/>
      <c r="D8" s="152"/>
      <c r="E8" s="152"/>
      <c r="F8" s="152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56" t="s">
        <v>10</v>
      </c>
      <c r="B9" s="152"/>
      <c r="C9" s="152"/>
      <c r="D9" s="152"/>
      <c r="E9" s="152"/>
      <c r="F9" s="152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12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85" t="s">
        <v>14</v>
      </c>
      <c r="B12" s="186"/>
      <c r="C12" s="186"/>
      <c r="D12" s="187"/>
      <c r="E12" s="171" t="s">
        <v>15</v>
      </c>
      <c r="F12" s="172"/>
      <c r="G12" s="172"/>
      <c r="H12" s="172"/>
      <c r="I12" s="173"/>
      <c r="J12" s="171" t="s">
        <v>16</v>
      </c>
      <c r="K12" s="172"/>
      <c r="L12" s="172"/>
      <c r="M12" s="172"/>
      <c r="N12" s="172"/>
      <c r="O12" s="172"/>
      <c r="P12" s="172"/>
      <c r="Q12" s="172"/>
      <c r="R12" s="172"/>
      <c r="S12" s="172"/>
      <c r="T12" s="173"/>
      <c r="U12" s="174" t="s">
        <v>17</v>
      </c>
      <c r="V12" s="171" t="s">
        <v>18</v>
      </c>
      <c r="W12" s="172"/>
      <c r="X12" s="172"/>
      <c r="Y12" s="173"/>
      <c r="Z12" s="171" t="s">
        <v>19</v>
      </c>
      <c r="AA12" s="172"/>
      <c r="AB12" s="172"/>
      <c r="AC12" s="172"/>
      <c r="AD12" s="173"/>
      <c r="AE12" s="157" t="s">
        <v>20</v>
      </c>
    </row>
    <row r="13" spans="1:31" ht="22.5" customHeight="1" x14ac:dyDescent="0.2">
      <c r="A13" s="188"/>
      <c r="B13" s="152"/>
      <c r="C13" s="152"/>
      <c r="D13" s="158"/>
      <c r="E13" s="160" t="s">
        <v>21</v>
      </c>
      <c r="F13" s="162" t="s">
        <v>22</v>
      </c>
      <c r="G13" s="164" t="s">
        <v>23</v>
      </c>
      <c r="H13" s="162" t="s">
        <v>24</v>
      </c>
      <c r="I13" s="165" t="s">
        <v>25</v>
      </c>
      <c r="J13" s="195" t="s">
        <v>26</v>
      </c>
      <c r="K13" s="170"/>
      <c r="L13" s="170"/>
      <c r="M13" s="170"/>
      <c r="N13" s="193"/>
      <c r="O13" s="192" t="s">
        <v>27</v>
      </c>
      <c r="P13" s="170"/>
      <c r="Q13" s="170"/>
      <c r="R13" s="170"/>
      <c r="S13" s="193"/>
      <c r="T13" s="177" t="s">
        <v>25</v>
      </c>
      <c r="U13" s="175"/>
      <c r="V13" s="160" t="s">
        <v>21</v>
      </c>
      <c r="W13" s="162" t="s">
        <v>22</v>
      </c>
      <c r="X13" s="162" t="s">
        <v>24</v>
      </c>
      <c r="Y13" s="165" t="s">
        <v>25</v>
      </c>
      <c r="Z13" s="160" t="s">
        <v>21</v>
      </c>
      <c r="AA13" s="162" t="s">
        <v>22</v>
      </c>
      <c r="AB13" s="164" t="s">
        <v>23</v>
      </c>
      <c r="AC13" s="162" t="s">
        <v>24</v>
      </c>
      <c r="AD13" s="165" t="s">
        <v>25</v>
      </c>
      <c r="AE13" s="158"/>
    </row>
    <row r="14" spans="1:31" ht="38.25" customHeight="1" x14ac:dyDescent="0.2">
      <c r="A14" s="189"/>
      <c r="B14" s="170"/>
      <c r="C14" s="170"/>
      <c r="D14" s="159"/>
      <c r="E14" s="161"/>
      <c r="F14" s="163"/>
      <c r="G14" s="163"/>
      <c r="H14" s="163"/>
      <c r="I14" s="166"/>
      <c r="J14" s="11" t="s">
        <v>21</v>
      </c>
      <c r="K14" s="12" t="s">
        <v>22</v>
      </c>
      <c r="L14" s="13" t="s">
        <v>23</v>
      </c>
      <c r="M14" s="12" t="s">
        <v>24</v>
      </c>
      <c r="N14" s="14" t="s">
        <v>28</v>
      </c>
      <c r="O14" s="12" t="s">
        <v>21</v>
      </c>
      <c r="P14" s="12" t="s">
        <v>22</v>
      </c>
      <c r="Q14" s="13" t="s">
        <v>23</v>
      </c>
      <c r="R14" s="12" t="s">
        <v>24</v>
      </c>
      <c r="S14" s="14" t="s">
        <v>28</v>
      </c>
      <c r="T14" s="166"/>
      <c r="U14" s="176"/>
      <c r="V14" s="161"/>
      <c r="W14" s="163"/>
      <c r="X14" s="163"/>
      <c r="Y14" s="166"/>
      <c r="Z14" s="161"/>
      <c r="AA14" s="163"/>
      <c r="AB14" s="163"/>
      <c r="AC14" s="163"/>
      <c r="AD14" s="166"/>
      <c r="AE14" s="159"/>
    </row>
    <row r="15" spans="1:31" ht="17.25" customHeight="1" x14ac:dyDescent="0.2">
      <c r="A15" s="194" t="s">
        <v>29</v>
      </c>
      <c r="B15" s="172"/>
      <c r="C15" s="172"/>
      <c r="D15" s="173"/>
      <c r="E15" s="15" t="s">
        <v>30</v>
      </c>
      <c r="F15" s="16" t="s">
        <v>31</v>
      </c>
      <c r="G15" s="16" t="s">
        <v>32</v>
      </c>
      <c r="H15" s="16" t="s">
        <v>33</v>
      </c>
      <c r="I15" s="17" t="s">
        <v>34</v>
      </c>
      <c r="J15" s="18">
        <v>7</v>
      </c>
      <c r="K15" s="19">
        <v>8</v>
      </c>
      <c r="L15" s="19">
        <v>9</v>
      </c>
      <c r="M15" s="19">
        <v>10</v>
      </c>
      <c r="N15" s="20" t="s">
        <v>35</v>
      </c>
      <c r="O15" s="19">
        <v>12</v>
      </c>
      <c r="P15" s="19">
        <v>13</v>
      </c>
      <c r="Q15" s="19">
        <v>14</v>
      </c>
      <c r="R15" s="19">
        <v>15</v>
      </c>
      <c r="S15" s="20" t="s">
        <v>36</v>
      </c>
      <c r="T15" s="21" t="s">
        <v>37</v>
      </c>
      <c r="U15" s="22" t="s">
        <v>38</v>
      </c>
      <c r="V15" s="18">
        <v>19</v>
      </c>
      <c r="W15" s="19">
        <v>20</v>
      </c>
      <c r="X15" s="19">
        <v>21</v>
      </c>
      <c r="Y15" s="17" t="s">
        <v>39</v>
      </c>
      <c r="Z15" s="18">
        <v>23</v>
      </c>
      <c r="AA15" s="19">
        <v>24</v>
      </c>
      <c r="AB15" s="19">
        <v>25</v>
      </c>
      <c r="AC15" s="19">
        <v>26</v>
      </c>
      <c r="AD15" s="17" t="s">
        <v>40</v>
      </c>
      <c r="AE15" s="23">
        <v>28</v>
      </c>
    </row>
    <row r="16" spans="1:31" ht="17.25" customHeight="1" x14ac:dyDescent="0.2">
      <c r="A16" s="25" t="str">
        <f>CONSOLIDATED!A16</f>
        <v>OCTOBER</v>
      </c>
      <c r="B16" s="26"/>
      <c r="C16" s="26"/>
      <c r="D16" s="27"/>
      <c r="E16" s="7"/>
      <c r="F16" s="8"/>
      <c r="G16" s="8"/>
      <c r="H16" s="8"/>
      <c r="I16" s="10"/>
      <c r="J16" s="7"/>
      <c r="K16" s="28"/>
      <c r="L16" s="28"/>
      <c r="M16" s="28"/>
      <c r="N16" s="29"/>
      <c r="O16" s="28"/>
      <c r="P16" s="8"/>
      <c r="Q16" s="8"/>
      <c r="R16" s="8"/>
      <c r="S16" s="30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5" t="s">
        <v>42</v>
      </c>
      <c r="B17" s="36"/>
      <c r="C17" s="3"/>
      <c r="D17" s="37"/>
      <c r="E17" s="38">
        <v>30121246</v>
      </c>
      <c r="F17" s="39">
        <v>3991301</v>
      </c>
      <c r="G17" s="40"/>
      <c r="H17" s="40"/>
      <c r="I17" s="42">
        <f t="shared" ref="I17:I20" si="0">SUM(E17:H17)</f>
        <v>34112547</v>
      </c>
      <c r="J17" s="41"/>
      <c r="K17" s="43"/>
      <c r="L17" s="43"/>
      <c r="M17" s="43"/>
      <c r="N17" s="43">
        <f t="shared" ref="N17:N20" si="1">SUM(J17:M17)</f>
        <v>0</v>
      </c>
      <c r="O17" s="43"/>
      <c r="P17" s="40"/>
      <c r="Q17" s="40"/>
      <c r="R17" s="40"/>
      <c r="S17" s="40">
        <f t="shared" ref="S17:S20" si="2">SUM(O17:R17)</f>
        <v>0</v>
      </c>
      <c r="T17" s="42">
        <f t="shared" ref="T17:T20" si="3">N17+S17</f>
        <v>0</v>
      </c>
      <c r="U17" s="44">
        <f t="shared" ref="U17:U20" si="4">I17+T17</f>
        <v>34112547</v>
      </c>
      <c r="V17" s="41"/>
      <c r="W17" s="40"/>
      <c r="X17" s="40"/>
      <c r="Y17" s="47">
        <f t="shared" ref="Y17:Y20" si="5">SUM(V17:X17)</f>
        <v>0</v>
      </c>
      <c r="Z17" s="41">
        <f t="shared" ref="Z17:AA17" si="6">E17+J17+O17+V17</f>
        <v>30121246</v>
      </c>
      <c r="AA17" s="40">
        <f t="shared" si="6"/>
        <v>3991301</v>
      </c>
      <c r="AB17" s="40"/>
      <c r="AC17" s="40">
        <f t="shared" ref="AC17:AC20" si="7">H17+M17+R17+Y17</f>
        <v>0</v>
      </c>
      <c r="AD17" s="48">
        <f t="shared" ref="AD17:AD20" si="8">SUM(Z17:AC17)</f>
        <v>34112547</v>
      </c>
      <c r="AE17" s="49" t="s">
        <v>43</v>
      </c>
    </row>
    <row r="18" spans="1:31" ht="17.25" customHeight="1" x14ac:dyDescent="0.2">
      <c r="A18" s="51" t="s">
        <v>44</v>
      </c>
      <c r="B18" s="3"/>
      <c r="C18" s="3"/>
      <c r="D18" s="37"/>
      <c r="E18" s="52">
        <v>12695914.32</v>
      </c>
      <c r="F18" s="53">
        <v>2899309.51</v>
      </c>
      <c r="G18" s="54"/>
      <c r="H18" s="54"/>
      <c r="I18" s="42">
        <f t="shared" si="0"/>
        <v>15595223.83</v>
      </c>
      <c r="J18" s="52"/>
      <c r="K18" s="56"/>
      <c r="L18" s="54"/>
      <c r="M18" s="54"/>
      <c r="N18" s="43">
        <f t="shared" si="1"/>
        <v>0</v>
      </c>
      <c r="O18" s="54"/>
      <c r="P18" s="54"/>
      <c r="Q18" s="54"/>
      <c r="R18" s="54"/>
      <c r="S18" s="40">
        <f t="shared" si="2"/>
        <v>0</v>
      </c>
      <c r="T18" s="42">
        <f t="shared" si="3"/>
        <v>0</v>
      </c>
      <c r="U18" s="44">
        <f t="shared" si="4"/>
        <v>15595223.83</v>
      </c>
      <c r="V18" s="55"/>
      <c r="W18" s="54"/>
      <c r="X18" s="54"/>
      <c r="Y18" s="47">
        <f t="shared" si="5"/>
        <v>0</v>
      </c>
      <c r="Z18" s="41">
        <f t="shared" ref="Z18:AA18" si="9">E18+J18+O18+V18</f>
        <v>12695914.32</v>
      </c>
      <c r="AA18" s="40">
        <f t="shared" si="9"/>
        <v>2899309.51</v>
      </c>
      <c r="AB18" s="40"/>
      <c r="AC18" s="40">
        <f t="shared" si="7"/>
        <v>0</v>
      </c>
      <c r="AD18" s="48">
        <f t="shared" si="8"/>
        <v>15595223.83</v>
      </c>
      <c r="AE18" s="49" t="s">
        <v>45</v>
      </c>
    </row>
    <row r="19" spans="1:31" ht="17.25" customHeight="1" x14ac:dyDescent="0.2">
      <c r="A19" s="51" t="s">
        <v>46</v>
      </c>
      <c r="B19" s="57"/>
      <c r="C19" s="57"/>
      <c r="D19" s="37"/>
      <c r="E19" s="52">
        <v>13945319.76</v>
      </c>
      <c r="F19" s="53">
        <v>1017456.3</v>
      </c>
      <c r="G19" s="54"/>
      <c r="H19" s="53"/>
      <c r="I19" s="42">
        <f t="shared" si="0"/>
        <v>14962776.060000001</v>
      </c>
      <c r="J19" s="58"/>
      <c r="K19" s="56"/>
      <c r="L19" s="54"/>
      <c r="M19" s="53"/>
      <c r="N19" s="43">
        <f t="shared" si="1"/>
        <v>0</v>
      </c>
      <c r="O19" s="54"/>
      <c r="P19" s="54"/>
      <c r="Q19" s="54"/>
      <c r="R19" s="54"/>
      <c r="S19" s="40">
        <f t="shared" si="2"/>
        <v>0</v>
      </c>
      <c r="T19" s="42">
        <f t="shared" si="3"/>
        <v>0</v>
      </c>
      <c r="U19" s="44">
        <f t="shared" si="4"/>
        <v>14962776.060000001</v>
      </c>
      <c r="V19" s="55"/>
      <c r="W19" s="54"/>
      <c r="X19" s="54"/>
      <c r="Y19" s="47">
        <f t="shared" si="5"/>
        <v>0</v>
      </c>
      <c r="Z19" s="41">
        <f t="shared" ref="Z19:AA19" si="10">E19+J19+O19+V19</f>
        <v>13945319.76</v>
      </c>
      <c r="AA19" s="40">
        <f t="shared" si="10"/>
        <v>1017456.3</v>
      </c>
      <c r="AB19" s="40"/>
      <c r="AC19" s="40">
        <f t="shared" si="7"/>
        <v>0</v>
      </c>
      <c r="AD19" s="48">
        <f t="shared" si="8"/>
        <v>14962776.060000001</v>
      </c>
      <c r="AE19" s="49" t="s">
        <v>47</v>
      </c>
    </row>
    <row r="20" spans="1:31" ht="17.25" customHeight="1" x14ac:dyDescent="0.2">
      <c r="A20" s="25" t="s">
        <v>48</v>
      </c>
      <c r="B20" s="57"/>
      <c r="C20" s="57"/>
      <c r="D20" s="37"/>
      <c r="E20" s="52">
        <v>768824.69</v>
      </c>
      <c r="F20" s="53">
        <v>108431.72</v>
      </c>
      <c r="G20" s="54"/>
      <c r="H20" s="53"/>
      <c r="I20" s="42">
        <f t="shared" si="0"/>
        <v>877256.40999999992</v>
      </c>
      <c r="J20" s="59"/>
      <c r="K20" s="60"/>
      <c r="L20" s="54"/>
      <c r="M20" s="53"/>
      <c r="N20" s="43">
        <f t="shared" si="1"/>
        <v>0</v>
      </c>
      <c r="O20" s="54"/>
      <c r="P20" s="54"/>
      <c r="Q20" s="54"/>
      <c r="R20" s="54"/>
      <c r="S20" s="40">
        <f t="shared" si="2"/>
        <v>0</v>
      </c>
      <c r="T20" s="42">
        <f t="shared" si="3"/>
        <v>0</v>
      </c>
      <c r="U20" s="44">
        <f t="shared" si="4"/>
        <v>877256.40999999992</v>
      </c>
      <c r="V20" s="55"/>
      <c r="W20" s="54"/>
      <c r="X20" s="54"/>
      <c r="Y20" s="47">
        <f t="shared" si="5"/>
        <v>0</v>
      </c>
      <c r="Z20" s="41">
        <f t="shared" ref="Z20:AA20" si="11">E20+J20+O20+V20</f>
        <v>768824.69</v>
      </c>
      <c r="AA20" s="40">
        <f t="shared" si="11"/>
        <v>108431.72</v>
      </c>
      <c r="AB20" s="40"/>
      <c r="AC20" s="40">
        <f t="shared" si="7"/>
        <v>0</v>
      </c>
      <c r="AD20" s="48">
        <f t="shared" si="8"/>
        <v>877256.40999999992</v>
      </c>
      <c r="AE20" s="49" t="s">
        <v>49</v>
      </c>
    </row>
    <row r="21" spans="1:31" ht="17.25" customHeight="1" x14ac:dyDescent="0.2">
      <c r="A21" s="25" t="s">
        <v>50</v>
      </c>
      <c r="B21" s="57"/>
      <c r="C21" s="57"/>
      <c r="D21" s="37"/>
      <c r="E21" s="55"/>
      <c r="F21" s="54"/>
      <c r="G21" s="54"/>
      <c r="H21" s="54"/>
      <c r="I21" s="42"/>
      <c r="J21" s="55"/>
      <c r="K21" s="54"/>
      <c r="L21" s="54"/>
      <c r="M21" s="54"/>
      <c r="N21" s="43"/>
      <c r="O21" s="54"/>
      <c r="P21" s="54"/>
      <c r="Q21" s="54"/>
      <c r="R21" s="54"/>
      <c r="S21" s="40"/>
      <c r="T21" s="42"/>
      <c r="U21" s="44"/>
      <c r="V21" s="55"/>
      <c r="W21" s="54"/>
      <c r="X21" s="54"/>
      <c r="Y21" s="47"/>
      <c r="Z21" s="55"/>
      <c r="AA21" s="54"/>
      <c r="AB21" s="54"/>
      <c r="AC21" s="54"/>
      <c r="AD21" s="48"/>
      <c r="AE21" s="49"/>
    </row>
    <row r="22" spans="1:31" ht="17.25" customHeight="1" x14ac:dyDescent="0.2">
      <c r="A22" s="25" t="s">
        <v>51</v>
      </c>
      <c r="B22" s="57"/>
      <c r="C22" s="57"/>
      <c r="D22" s="37"/>
      <c r="E22" s="55"/>
      <c r="F22" s="54"/>
      <c r="G22" s="54"/>
      <c r="H22" s="54"/>
      <c r="I22" s="42"/>
      <c r="J22" s="55"/>
      <c r="K22" s="54"/>
      <c r="L22" s="54"/>
      <c r="M22" s="54"/>
      <c r="N22" s="43"/>
      <c r="O22" s="54"/>
      <c r="P22" s="54"/>
      <c r="Q22" s="54"/>
      <c r="R22" s="54"/>
      <c r="S22" s="40"/>
      <c r="T22" s="42"/>
      <c r="U22" s="44"/>
      <c r="V22" s="55"/>
      <c r="W22" s="54"/>
      <c r="X22" s="54"/>
      <c r="Y22" s="47"/>
      <c r="Z22" s="55"/>
      <c r="AA22" s="54"/>
      <c r="AB22" s="54"/>
      <c r="AC22" s="54"/>
      <c r="AD22" s="48"/>
      <c r="AE22" s="62"/>
    </row>
    <row r="23" spans="1:31" ht="17.25" customHeight="1" x14ac:dyDescent="0.2">
      <c r="A23" s="25" t="s">
        <v>52</v>
      </c>
      <c r="B23" s="57"/>
      <c r="C23" s="57"/>
      <c r="D23" s="37"/>
      <c r="E23" s="55"/>
      <c r="F23" s="54"/>
      <c r="G23" s="54"/>
      <c r="H23" s="54"/>
      <c r="I23" s="42"/>
      <c r="J23" s="55"/>
      <c r="K23" s="54"/>
      <c r="L23" s="54"/>
      <c r="M23" s="54"/>
      <c r="N23" s="43"/>
      <c r="O23" s="54"/>
      <c r="P23" s="54"/>
      <c r="Q23" s="54"/>
      <c r="R23" s="54"/>
      <c r="S23" s="40"/>
      <c r="T23" s="42"/>
      <c r="U23" s="44"/>
      <c r="V23" s="55"/>
      <c r="W23" s="54"/>
      <c r="X23" s="54"/>
      <c r="Y23" s="47"/>
      <c r="Z23" s="41"/>
      <c r="AA23" s="40"/>
      <c r="AB23" s="54"/>
      <c r="AC23" s="54"/>
      <c r="AD23" s="48"/>
      <c r="AE23" s="62"/>
    </row>
    <row r="24" spans="1:31" ht="17.25" customHeight="1" x14ac:dyDescent="0.2">
      <c r="A24" s="35"/>
      <c r="B24" s="63" t="s">
        <v>53</v>
      </c>
      <c r="C24" s="63"/>
      <c r="D24" s="64"/>
      <c r="E24" s="65">
        <f t="shared" ref="E24:AD24" si="12">SUM(E18:E23)</f>
        <v>27410058.77</v>
      </c>
      <c r="F24" s="66">
        <f t="shared" si="12"/>
        <v>4025197.53</v>
      </c>
      <c r="G24" s="66">
        <f t="shared" si="12"/>
        <v>0</v>
      </c>
      <c r="H24" s="67">
        <f t="shared" si="12"/>
        <v>0</v>
      </c>
      <c r="I24" s="69">
        <f t="shared" si="12"/>
        <v>31435256.300000001</v>
      </c>
      <c r="J24" s="65">
        <f t="shared" si="12"/>
        <v>0</v>
      </c>
      <c r="K24" s="66">
        <f t="shared" si="12"/>
        <v>0</v>
      </c>
      <c r="L24" s="66">
        <f t="shared" si="12"/>
        <v>0</v>
      </c>
      <c r="M24" s="67">
        <f t="shared" si="12"/>
        <v>0</v>
      </c>
      <c r="N24" s="70">
        <f t="shared" si="12"/>
        <v>0</v>
      </c>
      <c r="O24" s="66">
        <f t="shared" si="12"/>
        <v>0</v>
      </c>
      <c r="P24" s="66">
        <f t="shared" si="12"/>
        <v>0</v>
      </c>
      <c r="Q24" s="66">
        <f t="shared" si="12"/>
        <v>0</v>
      </c>
      <c r="R24" s="66">
        <f t="shared" si="12"/>
        <v>0</v>
      </c>
      <c r="S24" s="66">
        <f t="shared" si="12"/>
        <v>0</v>
      </c>
      <c r="T24" s="67">
        <f t="shared" si="12"/>
        <v>0</v>
      </c>
      <c r="U24" s="65">
        <f t="shared" si="12"/>
        <v>31435256.300000001</v>
      </c>
      <c r="V24" s="73">
        <f t="shared" si="12"/>
        <v>0</v>
      </c>
      <c r="W24" s="66">
        <f t="shared" si="12"/>
        <v>0</v>
      </c>
      <c r="X24" s="70">
        <f t="shared" si="12"/>
        <v>0</v>
      </c>
      <c r="Y24" s="69">
        <f t="shared" si="12"/>
        <v>0</v>
      </c>
      <c r="Z24" s="65">
        <f t="shared" si="12"/>
        <v>27410058.77</v>
      </c>
      <c r="AA24" s="66">
        <f t="shared" si="12"/>
        <v>4025197.53</v>
      </c>
      <c r="AB24" s="66">
        <f t="shared" si="12"/>
        <v>0</v>
      </c>
      <c r="AC24" s="67">
        <f t="shared" si="12"/>
        <v>0</v>
      </c>
      <c r="AD24" s="70">
        <f t="shared" si="12"/>
        <v>31435256.300000001</v>
      </c>
      <c r="AE24" s="62"/>
    </row>
    <row r="25" spans="1:31" ht="17.25" customHeight="1" x14ac:dyDescent="0.2">
      <c r="A25" s="35" t="str">
        <f>CONSOLIDATED!A25</f>
        <v>NOVEMBER</v>
      </c>
      <c r="B25" s="3"/>
      <c r="C25" s="57"/>
      <c r="D25" s="37"/>
      <c r="E25" s="41"/>
      <c r="F25" s="40"/>
      <c r="G25" s="40"/>
      <c r="H25" s="40"/>
      <c r="I25" s="42"/>
      <c r="J25" s="41"/>
      <c r="K25" s="43"/>
      <c r="L25" s="43"/>
      <c r="M25" s="43"/>
      <c r="N25" s="43"/>
      <c r="O25" s="43"/>
      <c r="P25" s="40"/>
      <c r="Q25" s="40"/>
      <c r="R25" s="40"/>
      <c r="S25" s="40"/>
      <c r="T25" s="42"/>
      <c r="U25" s="44"/>
      <c r="V25" s="41"/>
      <c r="W25" s="40"/>
      <c r="X25" s="40"/>
      <c r="Y25" s="42"/>
      <c r="Z25" s="41"/>
      <c r="AA25" s="40"/>
      <c r="AB25" s="40"/>
      <c r="AC25" s="40"/>
      <c r="AD25" s="48"/>
      <c r="AE25" s="50"/>
    </row>
    <row r="26" spans="1:31" ht="17.25" customHeight="1" x14ac:dyDescent="0.2">
      <c r="A26" s="190" t="s">
        <v>54</v>
      </c>
      <c r="B26" s="152"/>
      <c r="C26" s="57"/>
      <c r="D26" s="37"/>
      <c r="E26" s="38">
        <v>43242096</v>
      </c>
      <c r="F26" s="39">
        <v>3849795</v>
      </c>
      <c r="G26" s="40"/>
      <c r="H26" s="39">
        <v>4848243</v>
      </c>
      <c r="I26" s="42">
        <f t="shared" ref="I26:I29" si="13">SUM(E26:H26)</f>
        <v>51940134</v>
      </c>
      <c r="J26" s="41"/>
      <c r="K26" s="43"/>
      <c r="L26" s="43"/>
      <c r="M26" s="43"/>
      <c r="N26" s="54">
        <f t="shared" ref="N26:N29" si="14">SUM(J26:M26)</f>
        <v>0</v>
      </c>
      <c r="O26" s="43"/>
      <c r="P26" s="40"/>
      <c r="Q26" s="40"/>
      <c r="R26" s="40"/>
      <c r="S26" s="40">
        <f t="shared" ref="S26:S29" si="15">SUM(O26:R26)</f>
        <v>0</v>
      </c>
      <c r="T26" s="42">
        <f t="shared" ref="T26:T29" si="16">N26+S26</f>
        <v>0</v>
      </c>
      <c r="U26" s="44">
        <f t="shared" ref="U26:U29" si="17">I26+T26</f>
        <v>51940134</v>
      </c>
      <c r="V26" s="41"/>
      <c r="W26" s="40"/>
      <c r="X26" s="40"/>
      <c r="Y26" s="47">
        <f t="shared" ref="Y26:Y29" si="18">SUM(V26:X26)</f>
        <v>0</v>
      </c>
      <c r="Z26" s="41">
        <f t="shared" ref="Z26:AA26" si="19">E26+J26+O26+V26</f>
        <v>43242096</v>
      </c>
      <c r="AA26" s="40">
        <f t="shared" si="19"/>
        <v>3849795</v>
      </c>
      <c r="AB26" s="40"/>
      <c r="AC26" s="40">
        <f t="shared" ref="AC26:AC29" si="20">H26+M26+R26+Y26</f>
        <v>4848243</v>
      </c>
      <c r="AD26" s="48">
        <f t="shared" ref="AD26:AD29" si="21">Z26+AA26+AC26</f>
        <v>51940134</v>
      </c>
      <c r="AE26" s="50"/>
    </row>
    <row r="27" spans="1:31" ht="17.25" customHeight="1" x14ac:dyDescent="0.2">
      <c r="A27" s="191" t="s">
        <v>44</v>
      </c>
      <c r="B27" s="152"/>
      <c r="C27" s="57"/>
      <c r="D27" s="37"/>
      <c r="E27" s="75">
        <v>35332890.049999997</v>
      </c>
      <c r="F27" s="53">
        <v>2590265.5499999998</v>
      </c>
      <c r="G27" s="54"/>
      <c r="H27" s="54"/>
      <c r="I27" s="42">
        <f t="shared" si="13"/>
        <v>37923155.599999994</v>
      </c>
      <c r="J27" s="76"/>
      <c r="K27" s="77"/>
      <c r="L27" s="54"/>
      <c r="M27" s="54"/>
      <c r="N27" s="54">
        <f t="shared" si="14"/>
        <v>0</v>
      </c>
      <c r="O27" s="54"/>
      <c r="P27" s="54"/>
      <c r="Q27" s="54"/>
      <c r="R27" s="54"/>
      <c r="S27" s="40">
        <f t="shared" si="15"/>
        <v>0</v>
      </c>
      <c r="T27" s="42">
        <f t="shared" si="16"/>
        <v>0</v>
      </c>
      <c r="U27" s="44">
        <f t="shared" si="17"/>
        <v>37923155.599999994</v>
      </c>
      <c r="V27" s="55"/>
      <c r="W27" s="54"/>
      <c r="X27" s="54"/>
      <c r="Y27" s="47">
        <f t="shared" si="18"/>
        <v>0</v>
      </c>
      <c r="Z27" s="55">
        <f t="shared" ref="Z27:AA27" si="22">E27+J27+O27+V27</f>
        <v>35332890.049999997</v>
      </c>
      <c r="AA27" s="54">
        <f t="shared" si="22"/>
        <v>2590265.5499999998</v>
      </c>
      <c r="AB27" s="54"/>
      <c r="AC27" s="40">
        <f t="shared" si="20"/>
        <v>0</v>
      </c>
      <c r="AD27" s="48">
        <f t="shared" si="21"/>
        <v>37923155.599999994</v>
      </c>
      <c r="AE27" s="62"/>
    </row>
    <row r="28" spans="1:31" ht="17.25" customHeight="1" x14ac:dyDescent="0.2">
      <c r="A28" s="51" t="s">
        <v>46</v>
      </c>
      <c r="B28" s="78"/>
      <c r="C28" s="57"/>
      <c r="D28" s="37"/>
      <c r="E28" s="52">
        <v>13072759.439999999</v>
      </c>
      <c r="F28" s="53">
        <v>1594054.99</v>
      </c>
      <c r="G28" s="54"/>
      <c r="H28" s="53">
        <v>1139580.73</v>
      </c>
      <c r="I28" s="42">
        <f t="shared" si="13"/>
        <v>15806395.16</v>
      </c>
      <c r="J28" s="58"/>
      <c r="K28" s="77"/>
      <c r="L28" s="54"/>
      <c r="M28" s="53"/>
      <c r="N28" s="54">
        <f t="shared" si="14"/>
        <v>0</v>
      </c>
      <c r="O28" s="54"/>
      <c r="P28" s="54"/>
      <c r="Q28" s="54"/>
      <c r="R28" s="54"/>
      <c r="S28" s="40">
        <f t="shared" si="15"/>
        <v>0</v>
      </c>
      <c r="T28" s="42">
        <f t="shared" si="16"/>
        <v>0</v>
      </c>
      <c r="U28" s="44">
        <f t="shared" si="17"/>
        <v>15806395.16</v>
      </c>
      <c r="V28" s="55"/>
      <c r="W28" s="54"/>
      <c r="X28" s="54"/>
      <c r="Y28" s="47">
        <f t="shared" si="18"/>
        <v>0</v>
      </c>
      <c r="Z28" s="55">
        <f t="shared" ref="Z28:AA28" si="23">E28+J28+O28+V28</f>
        <v>13072759.439999999</v>
      </c>
      <c r="AA28" s="54">
        <f t="shared" si="23"/>
        <v>1594054.99</v>
      </c>
      <c r="AB28" s="54"/>
      <c r="AC28" s="40">
        <f t="shared" si="20"/>
        <v>1139580.73</v>
      </c>
      <c r="AD28" s="48">
        <f t="shared" si="21"/>
        <v>15806395.16</v>
      </c>
      <c r="AE28" s="62"/>
    </row>
    <row r="29" spans="1:31" ht="17.25" customHeight="1" x14ac:dyDescent="0.2">
      <c r="A29" s="51" t="s">
        <v>56</v>
      </c>
      <c r="B29" s="78"/>
      <c r="C29" s="57"/>
      <c r="D29" s="37"/>
      <c r="E29" s="52">
        <v>772411.45</v>
      </c>
      <c r="F29" s="53">
        <v>150311.31</v>
      </c>
      <c r="G29" s="54"/>
      <c r="H29" s="53">
        <v>85043.34</v>
      </c>
      <c r="I29" s="42">
        <f t="shared" si="13"/>
        <v>1007766.1</v>
      </c>
      <c r="J29" s="59"/>
      <c r="K29" s="60"/>
      <c r="L29" s="54"/>
      <c r="M29" s="53"/>
      <c r="N29" s="54">
        <f t="shared" si="14"/>
        <v>0</v>
      </c>
      <c r="O29" s="54"/>
      <c r="P29" s="54"/>
      <c r="Q29" s="54"/>
      <c r="R29" s="54"/>
      <c r="S29" s="40">
        <f t="shared" si="15"/>
        <v>0</v>
      </c>
      <c r="T29" s="42">
        <f t="shared" si="16"/>
        <v>0</v>
      </c>
      <c r="U29" s="44">
        <f t="shared" si="17"/>
        <v>1007766.1</v>
      </c>
      <c r="V29" s="55"/>
      <c r="W29" s="54"/>
      <c r="X29" s="54"/>
      <c r="Y29" s="47">
        <f t="shared" si="18"/>
        <v>0</v>
      </c>
      <c r="Z29" s="79">
        <f t="shared" ref="Z29:AA29" si="24">E29+J29+O29+V29</f>
        <v>772411.45</v>
      </c>
      <c r="AA29" s="54">
        <f t="shared" si="24"/>
        <v>150311.31</v>
      </c>
      <c r="AB29" s="54"/>
      <c r="AC29" s="40">
        <f t="shared" si="20"/>
        <v>85043.34</v>
      </c>
      <c r="AD29" s="48">
        <f t="shared" si="21"/>
        <v>1007766.1</v>
      </c>
      <c r="AE29" s="62"/>
    </row>
    <row r="30" spans="1:31" ht="17.25" customHeight="1" x14ac:dyDescent="0.2">
      <c r="A30" s="51" t="s">
        <v>57</v>
      </c>
      <c r="B30" s="78"/>
      <c r="C30" s="57"/>
      <c r="D30" s="37"/>
      <c r="E30" s="55"/>
      <c r="F30" s="54"/>
      <c r="G30" s="54"/>
      <c r="H30" s="54"/>
      <c r="I30" s="42"/>
      <c r="J30" s="55"/>
      <c r="K30" s="54"/>
      <c r="L30" s="54"/>
      <c r="M30" s="54"/>
      <c r="N30" s="54"/>
      <c r="O30" s="54"/>
      <c r="P30" s="54"/>
      <c r="Q30" s="54"/>
      <c r="R30" s="54"/>
      <c r="S30" s="40"/>
      <c r="T30" s="42"/>
      <c r="U30" s="44"/>
      <c r="V30" s="55"/>
      <c r="W30" s="54"/>
      <c r="X30" s="54"/>
      <c r="Y30" s="47"/>
      <c r="Z30" s="79"/>
      <c r="AA30" s="54"/>
      <c r="AB30" s="54"/>
      <c r="AC30" s="54"/>
      <c r="AD30" s="72"/>
      <c r="AE30" s="62"/>
    </row>
    <row r="31" spans="1:31" ht="17.25" customHeight="1" x14ac:dyDescent="0.2">
      <c r="A31" s="51" t="s">
        <v>59</v>
      </c>
      <c r="B31" s="78"/>
      <c r="C31" s="57"/>
      <c r="D31" s="37"/>
      <c r="E31" s="55"/>
      <c r="F31" s="54"/>
      <c r="G31" s="54"/>
      <c r="H31" s="54"/>
      <c r="I31" s="42"/>
      <c r="J31" s="55"/>
      <c r="K31" s="54"/>
      <c r="L31" s="54"/>
      <c r="M31" s="54"/>
      <c r="N31" s="54"/>
      <c r="O31" s="54"/>
      <c r="P31" s="54"/>
      <c r="Q31" s="54"/>
      <c r="R31" s="54"/>
      <c r="S31" s="40"/>
      <c r="T31" s="42"/>
      <c r="U31" s="44"/>
      <c r="V31" s="55"/>
      <c r="W31" s="54"/>
      <c r="X31" s="54"/>
      <c r="Y31" s="47"/>
      <c r="Z31" s="79"/>
      <c r="AA31" s="54"/>
      <c r="AB31" s="54"/>
      <c r="AC31" s="54"/>
      <c r="AD31" s="72"/>
      <c r="AE31" s="62"/>
    </row>
    <row r="32" spans="1:31" ht="17.25" customHeight="1" x14ac:dyDescent="0.2">
      <c r="A32" s="51" t="s">
        <v>60</v>
      </c>
      <c r="B32" s="78"/>
      <c r="C32" s="57"/>
      <c r="D32" s="37"/>
      <c r="E32" s="55"/>
      <c r="F32" s="54"/>
      <c r="G32" s="54"/>
      <c r="H32" s="54"/>
      <c r="I32" s="42"/>
      <c r="J32" s="55"/>
      <c r="K32" s="54"/>
      <c r="L32" s="54"/>
      <c r="M32" s="54"/>
      <c r="N32" s="54"/>
      <c r="O32" s="54"/>
      <c r="P32" s="54"/>
      <c r="Q32" s="54"/>
      <c r="R32" s="54"/>
      <c r="S32" s="40"/>
      <c r="T32" s="42"/>
      <c r="U32" s="44"/>
      <c r="V32" s="55"/>
      <c r="W32" s="54"/>
      <c r="X32" s="54"/>
      <c r="Y32" s="47"/>
      <c r="Z32" s="79"/>
      <c r="AA32" s="54"/>
      <c r="AB32" s="54"/>
      <c r="AC32" s="54"/>
      <c r="AD32" s="72"/>
      <c r="AE32" s="62"/>
    </row>
    <row r="33" spans="1:31" ht="17.25" customHeight="1" x14ac:dyDescent="0.2">
      <c r="A33" s="81"/>
      <c r="B33" s="63" t="s">
        <v>53</v>
      </c>
      <c r="C33" s="63"/>
      <c r="D33" s="64"/>
      <c r="E33" s="65">
        <f t="shared" ref="E33:AD33" si="25">SUM(E27:E32)</f>
        <v>49178060.939999998</v>
      </c>
      <c r="F33" s="66">
        <f t="shared" si="25"/>
        <v>4334631.8499999996</v>
      </c>
      <c r="G33" s="66">
        <f t="shared" si="25"/>
        <v>0</v>
      </c>
      <c r="H33" s="66">
        <f t="shared" si="25"/>
        <v>1224624.07</v>
      </c>
      <c r="I33" s="68">
        <f t="shared" si="25"/>
        <v>54737316.859999992</v>
      </c>
      <c r="J33" s="65">
        <f t="shared" si="25"/>
        <v>0</v>
      </c>
      <c r="K33" s="66">
        <f t="shared" si="25"/>
        <v>0</v>
      </c>
      <c r="L33" s="66">
        <f t="shared" si="25"/>
        <v>0</v>
      </c>
      <c r="M33" s="66">
        <f t="shared" si="25"/>
        <v>0</v>
      </c>
      <c r="N33" s="66">
        <f t="shared" si="25"/>
        <v>0</v>
      </c>
      <c r="O33" s="66">
        <f t="shared" si="25"/>
        <v>0</v>
      </c>
      <c r="P33" s="66">
        <f t="shared" si="25"/>
        <v>0</v>
      </c>
      <c r="Q33" s="66">
        <f t="shared" si="25"/>
        <v>0</v>
      </c>
      <c r="R33" s="66">
        <f t="shared" si="25"/>
        <v>0</v>
      </c>
      <c r="S33" s="66">
        <f t="shared" si="25"/>
        <v>0</v>
      </c>
      <c r="T33" s="68">
        <f t="shared" si="25"/>
        <v>0</v>
      </c>
      <c r="U33" s="65">
        <f t="shared" si="25"/>
        <v>54737316.859999992</v>
      </c>
      <c r="V33" s="65">
        <f t="shared" si="25"/>
        <v>0</v>
      </c>
      <c r="W33" s="66">
        <f t="shared" si="25"/>
        <v>0</v>
      </c>
      <c r="X33" s="66">
        <f t="shared" si="25"/>
        <v>0</v>
      </c>
      <c r="Y33" s="68">
        <f t="shared" si="25"/>
        <v>0</v>
      </c>
      <c r="Z33" s="65">
        <f t="shared" si="25"/>
        <v>49178060.939999998</v>
      </c>
      <c r="AA33" s="66">
        <f t="shared" si="25"/>
        <v>4334631.8499999996</v>
      </c>
      <c r="AB33" s="66">
        <f t="shared" si="25"/>
        <v>0</v>
      </c>
      <c r="AC33" s="66">
        <f t="shared" si="25"/>
        <v>1224624.07</v>
      </c>
      <c r="AD33" s="68">
        <f t="shared" si="25"/>
        <v>54737316.859999992</v>
      </c>
      <c r="AE33" s="62"/>
    </row>
    <row r="34" spans="1:31" ht="17.25" customHeight="1" x14ac:dyDescent="0.2">
      <c r="A34" s="35" t="str">
        <f>CONSOLIDATED!A34</f>
        <v>DECEMBER</v>
      </c>
      <c r="B34" s="3"/>
      <c r="C34" s="57"/>
      <c r="D34" s="37"/>
      <c r="E34" s="38"/>
      <c r="F34" s="40"/>
      <c r="G34" s="40"/>
      <c r="H34" s="40"/>
      <c r="I34" s="42"/>
      <c r="J34" s="41"/>
      <c r="K34" s="43"/>
      <c r="L34" s="43"/>
      <c r="M34" s="43"/>
      <c r="N34" s="43"/>
      <c r="O34" s="43"/>
      <c r="P34" s="40"/>
      <c r="Q34" s="40"/>
      <c r="R34" s="40"/>
      <c r="S34" s="40"/>
      <c r="T34" s="42"/>
      <c r="U34" s="44"/>
      <c r="V34" s="46"/>
      <c r="W34" s="40"/>
      <c r="X34" s="40"/>
      <c r="Y34" s="71"/>
      <c r="Z34" s="46"/>
      <c r="AA34" s="40"/>
      <c r="AB34" s="40"/>
      <c r="AC34" s="40"/>
      <c r="AD34" s="72"/>
      <c r="AE34" s="62"/>
    </row>
    <row r="35" spans="1:31" ht="17.25" customHeight="1" x14ac:dyDescent="0.2">
      <c r="A35" s="190" t="s">
        <v>54</v>
      </c>
      <c r="B35" s="152"/>
      <c r="C35" s="57"/>
      <c r="D35" s="37"/>
      <c r="E35" s="52">
        <v>32152816</v>
      </c>
      <c r="F35" s="53">
        <v>2728362</v>
      </c>
      <c r="G35" s="40"/>
      <c r="H35" s="39">
        <v>3578837</v>
      </c>
      <c r="I35" s="42">
        <f t="shared" ref="I35:I38" si="26">SUM(E35:H35)</f>
        <v>38460015</v>
      </c>
      <c r="J35" s="46"/>
      <c r="K35" s="54"/>
      <c r="L35" s="43"/>
      <c r="M35" s="43"/>
      <c r="N35" s="54">
        <f t="shared" ref="N35:N38" si="27">SUM(J35:M35)</f>
        <v>0</v>
      </c>
      <c r="O35" s="43"/>
      <c r="P35" s="40"/>
      <c r="Q35" s="40"/>
      <c r="R35" s="40"/>
      <c r="S35" s="40">
        <f t="shared" ref="S35:S38" si="28">SUM(O35:R35)</f>
        <v>0</v>
      </c>
      <c r="T35" s="42">
        <f t="shared" ref="T35:T38" si="29">N35+S35</f>
        <v>0</v>
      </c>
      <c r="U35" s="44">
        <f t="shared" ref="U35:U38" si="30">I35+T35</f>
        <v>38460015</v>
      </c>
      <c r="V35" s="46"/>
      <c r="W35" s="40"/>
      <c r="X35" s="40"/>
      <c r="Y35" s="74">
        <f t="shared" ref="Y35:Y38" si="31">SUM(V35:X35)</f>
        <v>0</v>
      </c>
      <c r="Z35" s="46">
        <f t="shared" ref="Z35:AA35" si="32">E35+J35+O35+V35</f>
        <v>32152816</v>
      </c>
      <c r="AA35" s="40">
        <f t="shared" si="32"/>
        <v>2728362</v>
      </c>
      <c r="AB35" s="40"/>
      <c r="AC35" s="54">
        <f t="shared" ref="AC35:AC38" si="33">H35+M35+R35+Y35</f>
        <v>3578837</v>
      </c>
      <c r="AD35" s="72">
        <f t="shared" ref="AD35:AD38" si="34">Z35+AA35+AC35</f>
        <v>38460015</v>
      </c>
      <c r="AE35" s="62"/>
    </row>
    <row r="36" spans="1:31" ht="17.25" customHeight="1" x14ac:dyDescent="0.2">
      <c r="A36" s="191" t="s">
        <v>44</v>
      </c>
      <c r="B36" s="152"/>
      <c r="C36" s="57"/>
      <c r="D36" s="37"/>
      <c r="E36" s="52">
        <v>23759561.770000003</v>
      </c>
      <c r="F36" s="53">
        <v>2533976.2899999954</v>
      </c>
      <c r="G36" s="54"/>
      <c r="H36" s="54"/>
      <c r="I36" s="42">
        <f t="shared" si="26"/>
        <v>26293538.059999999</v>
      </c>
      <c r="J36" s="83"/>
      <c r="K36" s="77"/>
      <c r="L36" s="84"/>
      <c r="M36" s="53"/>
      <c r="N36" s="54">
        <f t="shared" si="27"/>
        <v>0</v>
      </c>
      <c r="O36" s="54"/>
      <c r="P36" s="54"/>
      <c r="Q36" s="54"/>
      <c r="R36" s="54"/>
      <c r="S36" s="40">
        <f t="shared" si="28"/>
        <v>0</v>
      </c>
      <c r="T36" s="42">
        <f t="shared" si="29"/>
        <v>0</v>
      </c>
      <c r="U36" s="44">
        <f t="shared" si="30"/>
        <v>26293538.059999999</v>
      </c>
      <c r="V36" s="79"/>
      <c r="W36" s="54"/>
      <c r="X36" s="54"/>
      <c r="Y36" s="74">
        <f t="shared" si="31"/>
        <v>0</v>
      </c>
      <c r="Z36" s="79">
        <f t="shared" ref="Z36:AA36" si="35">E36+J36+O36+V36</f>
        <v>23759561.770000003</v>
      </c>
      <c r="AA36" s="54">
        <f t="shared" si="35"/>
        <v>2533976.2899999954</v>
      </c>
      <c r="AB36" s="54"/>
      <c r="AC36" s="54">
        <f t="shared" si="33"/>
        <v>0</v>
      </c>
      <c r="AD36" s="72">
        <f t="shared" si="34"/>
        <v>26293538.059999999</v>
      </c>
      <c r="AE36" s="61"/>
    </row>
    <row r="37" spans="1:31" ht="17.25" customHeight="1" x14ac:dyDescent="0.2">
      <c r="A37" s="51" t="s">
        <v>46</v>
      </c>
      <c r="B37" s="78"/>
      <c r="C37" s="57"/>
      <c r="D37" s="37"/>
      <c r="E37" s="52">
        <v>13702280.010000002</v>
      </c>
      <c r="F37" s="53">
        <v>4395094.57</v>
      </c>
      <c r="G37" s="54"/>
      <c r="H37" s="53">
        <v>1525149.56</v>
      </c>
      <c r="I37" s="42">
        <f t="shared" si="26"/>
        <v>19622524.140000001</v>
      </c>
      <c r="J37" s="85"/>
      <c r="K37" s="77"/>
      <c r="L37" s="84"/>
      <c r="M37" s="53">
        <v>242709.37</v>
      </c>
      <c r="N37" s="54">
        <f t="shared" si="27"/>
        <v>242709.37</v>
      </c>
      <c r="O37" s="54"/>
      <c r="P37" s="54"/>
      <c r="Q37" s="54"/>
      <c r="R37" s="54"/>
      <c r="S37" s="40">
        <f t="shared" si="28"/>
        <v>0</v>
      </c>
      <c r="T37" s="42">
        <f t="shared" si="29"/>
        <v>242709.37</v>
      </c>
      <c r="U37" s="44">
        <f t="shared" si="30"/>
        <v>19865233.510000002</v>
      </c>
      <c r="V37" s="79"/>
      <c r="W37" s="54"/>
      <c r="X37" s="54"/>
      <c r="Y37" s="74">
        <f t="shared" si="31"/>
        <v>0</v>
      </c>
      <c r="Z37" s="79">
        <f t="shared" ref="Z37:AA37" si="36">E37+J37+O37+V37</f>
        <v>13702280.010000002</v>
      </c>
      <c r="AA37" s="54">
        <f t="shared" si="36"/>
        <v>4395094.57</v>
      </c>
      <c r="AB37" s="86"/>
      <c r="AC37" s="54">
        <f t="shared" si="33"/>
        <v>1767858.9300000002</v>
      </c>
      <c r="AD37" s="72">
        <f t="shared" si="34"/>
        <v>19865233.510000002</v>
      </c>
      <c r="AE37" s="62"/>
    </row>
    <row r="38" spans="1:31" ht="17.25" customHeight="1" x14ac:dyDescent="0.2">
      <c r="A38" s="51" t="s">
        <v>56</v>
      </c>
      <c r="B38" s="78"/>
      <c r="C38" s="57"/>
      <c r="D38" s="37"/>
      <c r="E38" s="52">
        <v>965683.08</v>
      </c>
      <c r="F38" s="53">
        <v>333014.02</v>
      </c>
      <c r="G38" s="54"/>
      <c r="H38" s="53"/>
      <c r="I38" s="42">
        <f t="shared" si="26"/>
        <v>1298697.1000000001</v>
      </c>
      <c r="J38" s="87"/>
      <c r="K38" s="88"/>
      <c r="L38" s="84"/>
      <c r="M38" s="53"/>
      <c r="N38" s="54">
        <f t="shared" si="27"/>
        <v>0</v>
      </c>
      <c r="O38" s="54"/>
      <c r="P38" s="54"/>
      <c r="Q38" s="54"/>
      <c r="R38" s="54"/>
      <c r="S38" s="40">
        <f t="shared" si="28"/>
        <v>0</v>
      </c>
      <c r="T38" s="42">
        <f t="shared" si="29"/>
        <v>0</v>
      </c>
      <c r="U38" s="44">
        <f t="shared" si="30"/>
        <v>1298697.1000000001</v>
      </c>
      <c r="V38" s="79"/>
      <c r="W38" s="54"/>
      <c r="X38" s="54"/>
      <c r="Y38" s="74">
        <f t="shared" si="31"/>
        <v>0</v>
      </c>
      <c r="Z38" s="79">
        <f t="shared" ref="Z38:AA38" si="37">E38+J38+O38+V38</f>
        <v>965683.08</v>
      </c>
      <c r="AA38" s="54">
        <f t="shared" si="37"/>
        <v>333014.02</v>
      </c>
      <c r="AB38" s="54"/>
      <c r="AC38" s="54">
        <f t="shared" si="33"/>
        <v>0</v>
      </c>
      <c r="AD38" s="72">
        <f t="shared" si="34"/>
        <v>1298697.1000000001</v>
      </c>
      <c r="AE38" s="62"/>
    </row>
    <row r="39" spans="1:31" ht="17.25" customHeight="1" x14ac:dyDescent="0.2">
      <c r="A39" s="51" t="s">
        <v>57</v>
      </c>
      <c r="B39" s="78"/>
      <c r="C39" s="57"/>
      <c r="D39" s="37"/>
      <c r="E39" s="55"/>
      <c r="F39" s="54"/>
      <c r="G39" s="54"/>
      <c r="H39" s="54"/>
      <c r="I39" s="42"/>
      <c r="J39" s="79"/>
      <c r="K39" s="54"/>
      <c r="L39" s="84"/>
      <c r="M39" s="54"/>
      <c r="N39" s="54"/>
      <c r="O39" s="54"/>
      <c r="P39" s="54"/>
      <c r="Q39" s="54"/>
      <c r="R39" s="54"/>
      <c r="S39" s="40"/>
      <c r="T39" s="42"/>
      <c r="U39" s="44"/>
      <c r="V39" s="79"/>
      <c r="W39" s="54"/>
      <c r="X39" s="54"/>
      <c r="Y39" s="74"/>
      <c r="Z39" s="79"/>
      <c r="AA39" s="54"/>
      <c r="AB39" s="54"/>
      <c r="AC39" s="54"/>
      <c r="AD39" s="72"/>
      <c r="AE39" s="62"/>
    </row>
    <row r="40" spans="1:31" ht="17.25" customHeight="1" x14ac:dyDescent="0.2">
      <c r="A40" s="51" t="s">
        <v>59</v>
      </c>
      <c r="B40" s="78"/>
      <c r="C40" s="57"/>
      <c r="D40" s="37"/>
      <c r="E40" s="55"/>
      <c r="F40" s="54"/>
      <c r="G40" s="54"/>
      <c r="H40" s="54"/>
      <c r="I40" s="42"/>
      <c r="J40" s="55"/>
      <c r="K40" s="54"/>
      <c r="L40" s="54"/>
      <c r="M40" s="54"/>
      <c r="N40" s="54"/>
      <c r="O40" s="54"/>
      <c r="P40" s="54"/>
      <c r="Q40" s="54"/>
      <c r="R40" s="54"/>
      <c r="S40" s="40"/>
      <c r="T40" s="42"/>
      <c r="U40" s="44"/>
      <c r="V40" s="79"/>
      <c r="W40" s="54"/>
      <c r="X40" s="54"/>
      <c r="Y40" s="74"/>
      <c r="Z40" s="79"/>
      <c r="AA40" s="54"/>
      <c r="AB40" s="54"/>
      <c r="AC40" s="54"/>
      <c r="AD40" s="72"/>
      <c r="AE40" s="62"/>
    </row>
    <row r="41" spans="1:31" ht="17.25" customHeight="1" x14ac:dyDescent="0.2">
      <c r="A41" s="51" t="s">
        <v>60</v>
      </c>
      <c r="B41" s="78"/>
      <c r="C41" s="57"/>
      <c r="D41" s="37"/>
      <c r="E41" s="55"/>
      <c r="F41" s="54"/>
      <c r="G41" s="54"/>
      <c r="H41" s="54"/>
      <c r="I41" s="42"/>
      <c r="J41" s="55"/>
      <c r="K41" s="54"/>
      <c r="L41" s="54"/>
      <c r="M41" s="54"/>
      <c r="N41" s="54"/>
      <c r="O41" s="54"/>
      <c r="P41" s="54"/>
      <c r="Q41" s="54"/>
      <c r="R41" s="54"/>
      <c r="S41" s="40"/>
      <c r="T41" s="42"/>
      <c r="U41" s="44"/>
      <c r="V41" s="79"/>
      <c r="W41" s="54"/>
      <c r="X41" s="54"/>
      <c r="Y41" s="74"/>
      <c r="Z41" s="79"/>
      <c r="AA41" s="54"/>
      <c r="AB41" s="54"/>
      <c r="AC41" s="54"/>
      <c r="AD41" s="72"/>
      <c r="AE41" s="62"/>
    </row>
    <row r="42" spans="1:31" ht="17.25" customHeight="1" x14ac:dyDescent="0.2">
      <c r="A42" s="81"/>
      <c r="B42" s="63" t="s">
        <v>53</v>
      </c>
      <c r="C42" s="63"/>
      <c r="D42" s="64"/>
      <c r="E42" s="65">
        <f t="shared" ref="E42:AD42" si="38">SUM(E36:E41)</f>
        <v>38427524.859999999</v>
      </c>
      <c r="F42" s="66">
        <f t="shared" si="38"/>
        <v>7262084.8799999952</v>
      </c>
      <c r="G42" s="66">
        <f t="shared" si="38"/>
        <v>0</v>
      </c>
      <c r="H42" s="67">
        <f t="shared" si="38"/>
        <v>1525149.56</v>
      </c>
      <c r="I42" s="69">
        <f t="shared" si="38"/>
        <v>47214759.300000004</v>
      </c>
      <c r="J42" s="65">
        <f t="shared" si="38"/>
        <v>0</v>
      </c>
      <c r="K42" s="66">
        <f t="shared" si="38"/>
        <v>0</v>
      </c>
      <c r="L42" s="66">
        <f t="shared" si="38"/>
        <v>0</v>
      </c>
      <c r="M42" s="67">
        <f t="shared" si="38"/>
        <v>242709.37</v>
      </c>
      <c r="N42" s="70">
        <f t="shared" si="38"/>
        <v>242709.37</v>
      </c>
      <c r="O42" s="66">
        <f t="shared" si="38"/>
        <v>0</v>
      </c>
      <c r="P42" s="66">
        <f t="shared" si="38"/>
        <v>0</v>
      </c>
      <c r="Q42" s="66">
        <f t="shared" si="38"/>
        <v>0</v>
      </c>
      <c r="R42" s="66">
        <f t="shared" si="38"/>
        <v>0</v>
      </c>
      <c r="S42" s="66">
        <f t="shared" si="38"/>
        <v>0</v>
      </c>
      <c r="T42" s="67">
        <f t="shared" si="38"/>
        <v>242709.37</v>
      </c>
      <c r="U42" s="65">
        <f t="shared" si="38"/>
        <v>47457468.670000002</v>
      </c>
      <c r="V42" s="65">
        <f t="shared" si="38"/>
        <v>0</v>
      </c>
      <c r="W42" s="66">
        <f t="shared" si="38"/>
        <v>0</v>
      </c>
      <c r="X42" s="66">
        <f t="shared" si="38"/>
        <v>0</v>
      </c>
      <c r="Y42" s="89">
        <f t="shared" si="38"/>
        <v>0</v>
      </c>
      <c r="Z42" s="65">
        <f t="shared" si="38"/>
        <v>38427524.859999999</v>
      </c>
      <c r="AA42" s="66">
        <f t="shared" si="38"/>
        <v>7262084.8799999952</v>
      </c>
      <c r="AB42" s="66">
        <f t="shared" si="38"/>
        <v>0</v>
      </c>
      <c r="AC42" s="66">
        <f t="shared" si="38"/>
        <v>1767858.9300000002</v>
      </c>
      <c r="AD42" s="68">
        <f t="shared" si="38"/>
        <v>47457468.670000002</v>
      </c>
      <c r="AE42" s="62"/>
    </row>
    <row r="43" spans="1:31" ht="17.25" customHeight="1" x14ac:dyDescent="0.2">
      <c r="A43" s="190" t="str">
        <f>CONSOLIDATED!A43</f>
        <v>3rd QUARTER</v>
      </c>
      <c r="B43" s="152"/>
      <c r="C43" s="57"/>
      <c r="D43" s="37"/>
      <c r="E43" s="41"/>
      <c r="F43" s="40"/>
      <c r="G43" s="40"/>
      <c r="H43" s="40"/>
      <c r="I43" s="42"/>
      <c r="J43" s="41"/>
      <c r="K43" s="43"/>
      <c r="L43" s="43"/>
      <c r="M43" s="43"/>
      <c r="N43" s="43"/>
      <c r="O43" s="43"/>
      <c r="P43" s="40"/>
      <c r="Q43" s="40"/>
      <c r="R43" s="40"/>
      <c r="S43" s="40"/>
      <c r="T43" s="42"/>
      <c r="U43" s="44"/>
      <c r="V43" s="46"/>
      <c r="W43" s="40"/>
      <c r="X43" s="40"/>
      <c r="Y43" s="71"/>
      <c r="Z43" s="46"/>
      <c r="AA43" s="40"/>
      <c r="AB43" s="40"/>
      <c r="AC43" s="40"/>
      <c r="AD43" s="72"/>
      <c r="AE43" s="62"/>
    </row>
    <row r="44" spans="1:31" ht="17.25" customHeight="1" x14ac:dyDescent="0.2">
      <c r="A44" s="190" t="s">
        <v>54</v>
      </c>
      <c r="B44" s="152"/>
      <c r="C44" s="57"/>
      <c r="D44" s="37"/>
      <c r="E44" s="46">
        <f>E17+E26+E34</f>
        <v>73363342</v>
      </c>
      <c r="F44" s="40">
        <f t="shared" ref="F44:AD44" si="39">F17+F26+F35</f>
        <v>10569458</v>
      </c>
      <c r="G44" s="40">
        <f t="shared" si="39"/>
        <v>0</v>
      </c>
      <c r="H44" s="40">
        <f t="shared" si="39"/>
        <v>8427080</v>
      </c>
      <c r="I44" s="40">
        <f t="shared" si="39"/>
        <v>124512696</v>
      </c>
      <c r="J44" s="46">
        <f t="shared" si="39"/>
        <v>0</v>
      </c>
      <c r="K44" s="40">
        <f t="shared" si="39"/>
        <v>0</v>
      </c>
      <c r="L44" s="40">
        <f t="shared" si="39"/>
        <v>0</v>
      </c>
      <c r="M44" s="40">
        <f t="shared" si="39"/>
        <v>0</v>
      </c>
      <c r="N44" s="48">
        <f t="shared" si="39"/>
        <v>0</v>
      </c>
      <c r="O44" s="40">
        <f t="shared" si="39"/>
        <v>0</v>
      </c>
      <c r="P44" s="40">
        <f t="shared" si="39"/>
        <v>0</v>
      </c>
      <c r="Q44" s="40">
        <f t="shared" si="39"/>
        <v>0</v>
      </c>
      <c r="R44" s="40">
        <f t="shared" si="39"/>
        <v>0</v>
      </c>
      <c r="S44" s="40">
        <f t="shared" si="39"/>
        <v>0</v>
      </c>
      <c r="T44" s="48">
        <f t="shared" si="39"/>
        <v>0</v>
      </c>
      <c r="U44" s="44">
        <f t="shared" si="39"/>
        <v>124512696</v>
      </c>
      <c r="V44" s="46">
        <f t="shared" si="39"/>
        <v>0</v>
      </c>
      <c r="W44" s="40">
        <f t="shared" si="39"/>
        <v>0</v>
      </c>
      <c r="X44" s="40">
        <f t="shared" si="39"/>
        <v>0</v>
      </c>
      <c r="Y44" s="72">
        <f t="shared" si="39"/>
        <v>0</v>
      </c>
      <c r="Z44" s="46">
        <f t="shared" si="39"/>
        <v>105516158</v>
      </c>
      <c r="AA44" s="40">
        <f t="shared" si="39"/>
        <v>10569458</v>
      </c>
      <c r="AB44" s="40">
        <f t="shared" si="39"/>
        <v>0</v>
      </c>
      <c r="AC44" s="40">
        <f t="shared" si="39"/>
        <v>8427080</v>
      </c>
      <c r="AD44" s="82">
        <f t="shared" si="39"/>
        <v>124512696</v>
      </c>
      <c r="AE44" s="62"/>
    </row>
    <row r="45" spans="1:31" ht="17.25" customHeight="1" x14ac:dyDescent="0.2">
      <c r="A45" s="191" t="s">
        <v>44</v>
      </c>
      <c r="B45" s="152"/>
      <c r="C45" s="57"/>
      <c r="D45" s="37"/>
      <c r="E45" s="79">
        <f t="shared" ref="E45:AD45" si="40">E18+E27+E36</f>
        <v>71788366.140000001</v>
      </c>
      <c r="F45" s="40">
        <f t="shared" si="40"/>
        <v>8023551.349999995</v>
      </c>
      <c r="G45" s="40">
        <f t="shared" si="40"/>
        <v>0</v>
      </c>
      <c r="H45" s="40">
        <f t="shared" si="40"/>
        <v>0</v>
      </c>
      <c r="I45" s="40">
        <f t="shared" si="40"/>
        <v>79811917.489999995</v>
      </c>
      <c r="J45" s="46">
        <f t="shared" si="40"/>
        <v>0</v>
      </c>
      <c r="K45" s="40">
        <f t="shared" si="40"/>
        <v>0</v>
      </c>
      <c r="L45" s="40">
        <f t="shared" si="40"/>
        <v>0</v>
      </c>
      <c r="M45" s="40">
        <f t="shared" si="40"/>
        <v>0</v>
      </c>
      <c r="N45" s="48">
        <f t="shared" si="40"/>
        <v>0</v>
      </c>
      <c r="O45" s="54">
        <f t="shared" si="40"/>
        <v>0</v>
      </c>
      <c r="P45" s="40">
        <f t="shared" si="40"/>
        <v>0</v>
      </c>
      <c r="Q45" s="40">
        <f t="shared" si="40"/>
        <v>0</v>
      </c>
      <c r="R45" s="40">
        <f t="shared" si="40"/>
        <v>0</v>
      </c>
      <c r="S45" s="40">
        <f t="shared" si="40"/>
        <v>0</v>
      </c>
      <c r="T45" s="48">
        <f t="shared" si="40"/>
        <v>0</v>
      </c>
      <c r="U45" s="44">
        <f t="shared" si="40"/>
        <v>79811917.489999995</v>
      </c>
      <c r="V45" s="79">
        <f t="shared" si="40"/>
        <v>0</v>
      </c>
      <c r="W45" s="54">
        <f t="shared" si="40"/>
        <v>0</v>
      </c>
      <c r="X45" s="40">
        <f t="shared" si="40"/>
        <v>0</v>
      </c>
      <c r="Y45" s="72">
        <f t="shared" si="40"/>
        <v>0</v>
      </c>
      <c r="Z45" s="79">
        <f t="shared" si="40"/>
        <v>71788366.140000001</v>
      </c>
      <c r="AA45" s="40">
        <f t="shared" si="40"/>
        <v>8023551.349999995</v>
      </c>
      <c r="AB45" s="40">
        <f t="shared" si="40"/>
        <v>0</v>
      </c>
      <c r="AC45" s="40">
        <f t="shared" si="40"/>
        <v>0</v>
      </c>
      <c r="AD45" s="82">
        <f t="shared" si="40"/>
        <v>79811917.489999995</v>
      </c>
      <c r="AE45" s="62"/>
    </row>
    <row r="46" spans="1:31" ht="17.25" customHeight="1" x14ac:dyDescent="0.2">
      <c r="A46" s="51" t="s">
        <v>46</v>
      </c>
      <c r="B46" s="78"/>
      <c r="C46" s="57"/>
      <c r="D46" s="37"/>
      <c r="E46" s="79">
        <f t="shared" ref="E46:AD46" si="41">E19+E28+E37</f>
        <v>40720359.210000001</v>
      </c>
      <c r="F46" s="40">
        <f t="shared" si="41"/>
        <v>7006605.8600000003</v>
      </c>
      <c r="G46" s="40">
        <f t="shared" si="41"/>
        <v>0</v>
      </c>
      <c r="H46" s="40">
        <f t="shared" si="41"/>
        <v>2664730.29</v>
      </c>
      <c r="I46" s="40">
        <f t="shared" si="41"/>
        <v>50391695.359999999</v>
      </c>
      <c r="J46" s="46">
        <f t="shared" si="41"/>
        <v>0</v>
      </c>
      <c r="K46" s="40">
        <f t="shared" si="41"/>
        <v>0</v>
      </c>
      <c r="L46" s="40">
        <f t="shared" si="41"/>
        <v>0</v>
      </c>
      <c r="M46" s="40">
        <f t="shared" si="41"/>
        <v>242709.37</v>
      </c>
      <c r="N46" s="48">
        <f t="shared" si="41"/>
        <v>242709.37</v>
      </c>
      <c r="O46" s="54">
        <f t="shared" si="41"/>
        <v>0</v>
      </c>
      <c r="P46" s="40">
        <f t="shared" si="41"/>
        <v>0</v>
      </c>
      <c r="Q46" s="40">
        <f t="shared" si="41"/>
        <v>0</v>
      </c>
      <c r="R46" s="40">
        <f t="shared" si="41"/>
        <v>0</v>
      </c>
      <c r="S46" s="40">
        <f t="shared" si="41"/>
        <v>0</v>
      </c>
      <c r="T46" s="48">
        <f t="shared" si="41"/>
        <v>242709.37</v>
      </c>
      <c r="U46" s="44">
        <f t="shared" si="41"/>
        <v>50634404.730000004</v>
      </c>
      <c r="V46" s="79">
        <f t="shared" si="41"/>
        <v>0</v>
      </c>
      <c r="W46" s="54">
        <f t="shared" si="41"/>
        <v>0</v>
      </c>
      <c r="X46" s="40">
        <f t="shared" si="41"/>
        <v>0</v>
      </c>
      <c r="Y46" s="72">
        <f t="shared" si="41"/>
        <v>0</v>
      </c>
      <c r="Z46" s="79">
        <f t="shared" si="41"/>
        <v>40720359.210000001</v>
      </c>
      <c r="AA46" s="40">
        <f t="shared" si="41"/>
        <v>7006605.8600000003</v>
      </c>
      <c r="AB46" s="40">
        <f t="shared" si="41"/>
        <v>0</v>
      </c>
      <c r="AC46" s="40">
        <f t="shared" si="41"/>
        <v>2907439.66</v>
      </c>
      <c r="AD46" s="86">
        <f t="shared" si="41"/>
        <v>50634404.730000004</v>
      </c>
      <c r="AE46" s="62"/>
    </row>
    <row r="47" spans="1:31" ht="17.25" customHeight="1" x14ac:dyDescent="0.2">
      <c r="A47" s="51" t="s">
        <v>56</v>
      </c>
      <c r="B47" s="78"/>
      <c r="C47" s="57"/>
      <c r="D47" s="37"/>
      <c r="E47" s="79">
        <f t="shared" ref="E47:AD47" si="42">E20+E29+E38</f>
        <v>2506919.2199999997</v>
      </c>
      <c r="F47" s="40">
        <f t="shared" si="42"/>
        <v>591757.05000000005</v>
      </c>
      <c r="G47" s="40">
        <f t="shared" si="42"/>
        <v>0</v>
      </c>
      <c r="H47" s="40">
        <f t="shared" si="42"/>
        <v>85043.34</v>
      </c>
      <c r="I47" s="40">
        <f t="shared" si="42"/>
        <v>3183719.61</v>
      </c>
      <c r="J47" s="46">
        <f t="shared" si="42"/>
        <v>0</v>
      </c>
      <c r="K47" s="40">
        <f t="shared" si="42"/>
        <v>0</v>
      </c>
      <c r="L47" s="40">
        <f t="shared" si="42"/>
        <v>0</v>
      </c>
      <c r="M47" s="40">
        <f t="shared" si="42"/>
        <v>0</v>
      </c>
      <c r="N47" s="48">
        <f t="shared" si="42"/>
        <v>0</v>
      </c>
      <c r="O47" s="54">
        <f t="shared" si="42"/>
        <v>0</v>
      </c>
      <c r="P47" s="40">
        <f t="shared" si="42"/>
        <v>0</v>
      </c>
      <c r="Q47" s="40">
        <f t="shared" si="42"/>
        <v>0</v>
      </c>
      <c r="R47" s="40">
        <f t="shared" si="42"/>
        <v>0</v>
      </c>
      <c r="S47" s="40">
        <f t="shared" si="42"/>
        <v>0</v>
      </c>
      <c r="T47" s="48">
        <f t="shared" si="42"/>
        <v>0</v>
      </c>
      <c r="U47" s="44">
        <f t="shared" si="42"/>
        <v>3183719.61</v>
      </c>
      <c r="V47" s="79">
        <f t="shared" si="42"/>
        <v>0</v>
      </c>
      <c r="W47" s="54">
        <f t="shared" si="42"/>
        <v>0</v>
      </c>
      <c r="X47" s="40">
        <f t="shared" si="42"/>
        <v>0</v>
      </c>
      <c r="Y47" s="72">
        <f t="shared" si="42"/>
        <v>0</v>
      </c>
      <c r="Z47" s="79">
        <f t="shared" si="42"/>
        <v>2506919.2199999997</v>
      </c>
      <c r="AA47" s="40">
        <f t="shared" si="42"/>
        <v>591757.05000000005</v>
      </c>
      <c r="AB47" s="40">
        <f t="shared" si="42"/>
        <v>0</v>
      </c>
      <c r="AC47" s="40">
        <f t="shared" si="42"/>
        <v>85043.34</v>
      </c>
      <c r="AD47" s="86">
        <f t="shared" si="42"/>
        <v>3183719.61</v>
      </c>
      <c r="AE47" s="62"/>
    </row>
    <row r="48" spans="1:31" ht="17.25" customHeight="1" x14ac:dyDescent="0.2">
      <c r="A48" s="51" t="s">
        <v>57</v>
      </c>
      <c r="B48" s="78"/>
      <c r="C48" s="57"/>
      <c r="D48" s="37"/>
      <c r="E48" s="55"/>
      <c r="F48" s="54"/>
      <c r="G48" s="54"/>
      <c r="H48" s="54"/>
      <c r="I48" s="47"/>
      <c r="J48" s="55"/>
      <c r="K48" s="54"/>
      <c r="L48" s="54"/>
      <c r="M48" s="54"/>
      <c r="N48" s="86"/>
      <c r="O48" s="54"/>
      <c r="P48" s="54"/>
      <c r="Q48" s="54"/>
      <c r="R48" s="54"/>
      <c r="S48" s="54"/>
      <c r="T48" s="86"/>
      <c r="U48" s="61"/>
      <c r="V48" s="55"/>
      <c r="W48" s="54"/>
      <c r="X48" s="54"/>
      <c r="Y48" s="86"/>
      <c r="Z48" s="55"/>
      <c r="AA48" s="54"/>
      <c r="AB48" s="54"/>
      <c r="AC48" s="54"/>
      <c r="AD48" s="86"/>
      <c r="AE48" s="62"/>
    </row>
    <row r="49" spans="1:31" ht="17.25" customHeight="1" x14ac:dyDescent="0.2">
      <c r="A49" s="51" t="s">
        <v>59</v>
      </c>
      <c r="B49" s="78"/>
      <c r="C49" s="57"/>
      <c r="D49" s="37"/>
      <c r="E49" s="55"/>
      <c r="F49" s="54"/>
      <c r="G49" s="54"/>
      <c r="H49" s="54"/>
      <c r="I49" s="47"/>
      <c r="J49" s="55"/>
      <c r="K49" s="54"/>
      <c r="L49" s="54"/>
      <c r="M49" s="54"/>
      <c r="N49" s="86"/>
      <c r="O49" s="54"/>
      <c r="P49" s="54"/>
      <c r="Q49" s="54"/>
      <c r="R49" s="54"/>
      <c r="S49" s="54"/>
      <c r="T49" s="86"/>
      <c r="U49" s="61"/>
      <c r="V49" s="55"/>
      <c r="W49" s="54"/>
      <c r="X49" s="54"/>
      <c r="Y49" s="86"/>
      <c r="Z49" s="55"/>
      <c r="AA49" s="54"/>
      <c r="AB49" s="54"/>
      <c r="AC49" s="54"/>
      <c r="AD49" s="86"/>
      <c r="AE49" s="50"/>
    </row>
    <row r="50" spans="1:31" ht="17.25" customHeight="1" x14ac:dyDescent="0.2">
      <c r="A50" s="51" t="s">
        <v>60</v>
      </c>
      <c r="B50" s="78"/>
      <c r="C50" s="63"/>
      <c r="D50" s="64"/>
      <c r="E50" s="91"/>
      <c r="F50" s="92"/>
      <c r="G50" s="92"/>
      <c r="H50" s="92"/>
      <c r="I50" s="93"/>
      <c r="J50" s="91"/>
      <c r="K50" s="92"/>
      <c r="L50" s="92"/>
      <c r="M50" s="92"/>
      <c r="N50" s="94"/>
      <c r="O50" s="92"/>
      <c r="P50" s="92"/>
      <c r="Q50" s="92"/>
      <c r="R50" s="92"/>
      <c r="S50" s="92"/>
      <c r="T50" s="94"/>
      <c r="U50" s="95"/>
      <c r="V50" s="91"/>
      <c r="W50" s="92"/>
      <c r="X50" s="92"/>
      <c r="Y50" s="94"/>
      <c r="Z50" s="91"/>
      <c r="AA50" s="92"/>
      <c r="AB50" s="92"/>
      <c r="AC50" s="92"/>
      <c r="AD50" s="94"/>
      <c r="AE50" s="50"/>
    </row>
    <row r="51" spans="1:31" ht="17.25" customHeight="1" x14ac:dyDescent="0.2">
      <c r="A51" s="198" t="s">
        <v>19</v>
      </c>
      <c r="B51" s="182"/>
      <c r="C51" s="96"/>
      <c r="D51" s="97"/>
      <c r="E51" s="98">
        <f t="shared" ref="E51:AD51" si="43">SUM(E45:E50)</f>
        <v>115015644.56999999</v>
      </c>
      <c r="F51" s="99">
        <f t="shared" si="43"/>
        <v>15621914.259999996</v>
      </c>
      <c r="G51" s="99">
        <f t="shared" si="43"/>
        <v>0</v>
      </c>
      <c r="H51" s="99">
        <f t="shared" si="43"/>
        <v>2749773.63</v>
      </c>
      <c r="I51" s="99">
        <f t="shared" si="43"/>
        <v>133387332.45999999</v>
      </c>
      <c r="J51" s="98">
        <f t="shared" si="43"/>
        <v>0</v>
      </c>
      <c r="K51" s="99">
        <f t="shared" si="43"/>
        <v>0</v>
      </c>
      <c r="L51" s="99">
        <f t="shared" si="43"/>
        <v>0</v>
      </c>
      <c r="M51" s="99">
        <f t="shared" si="43"/>
        <v>242709.37</v>
      </c>
      <c r="N51" s="100">
        <f t="shared" si="43"/>
        <v>242709.37</v>
      </c>
      <c r="O51" s="99">
        <f t="shared" si="43"/>
        <v>0</v>
      </c>
      <c r="P51" s="99">
        <f t="shared" si="43"/>
        <v>0</v>
      </c>
      <c r="Q51" s="99">
        <f t="shared" si="43"/>
        <v>0</v>
      </c>
      <c r="R51" s="99">
        <f t="shared" si="43"/>
        <v>0</v>
      </c>
      <c r="S51" s="99">
        <f t="shared" si="43"/>
        <v>0</v>
      </c>
      <c r="T51" s="100">
        <f t="shared" si="43"/>
        <v>242709.37</v>
      </c>
      <c r="U51" s="101">
        <f t="shared" si="43"/>
        <v>133630041.83</v>
      </c>
      <c r="V51" s="98">
        <f t="shared" si="43"/>
        <v>0</v>
      </c>
      <c r="W51" s="99">
        <f t="shared" si="43"/>
        <v>0</v>
      </c>
      <c r="X51" s="99">
        <f t="shared" si="43"/>
        <v>0</v>
      </c>
      <c r="Y51" s="100">
        <f t="shared" si="43"/>
        <v>0</v>
      </c>
      <c r="Z51" s="98">
        <f t="shared" si="43"/>
        <v>115015644.56999999</v>
      </c>
      <c r="AA51" s="99">
        <f t="shared" si="43"/>
        <v>15621914.259999996</v>
      </c>
      <c r="AB51" s="99">
        <f t="shared" si="43"/>
        <v>0</v>
      </c>
      <c r="AC51" s="99">
        <f t="shared" si="43"/>
        <v>2992483</v>
      </c>
      <c r="AD51" s="100">
        <f t="shared" si="43"/>
        <v>133630041.83</v>
      </c>
      <c r="AE51" s="102"/>
    </row>
    <row r="52" spans="1:31" ht="17.25" customHeight="1" x14ac:dyDescent="0.2">
      <c r="A52" s="35"/>
      <c r="B52" s="57"/>
      <c r="C52" s="57"/>
      <c r="D52" s="57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78"/>
      <c r="P52" s="78"/>
      <c r="Q52" s="78"/>
      <c r="R52" s="78"/>
      <c r="S52" s="7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04"/>
      <c r="AE52" s="105"/>
    </row>
    <row r="53" spans="1:31" ht="17.25" customHeight="1" x14ac:dyDescent="0.2">
      <c r="A53" s="35"/>
      <c r="B53" s="57" t="s">
        <v>62</v>
      </c>
      <c r="C53" s="57"/>
      <c r="D53" s="57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7"/>
    </row>
    <row r="54" spans="1:31" ht="17.25" customHeight="1" x14ac:dyDescent="0.25">
      <c r="A54" s="35"/>
      <c r="B54" s="57"/>
      <c r="C54" s="57"/>
      <c r="D54" s="57"/>
      <c r="E54" s="106"/>
      <c r="F54" s="199" t="s">
        <v>63</v>
      </c>
      <c r="G54" s="152"/>
      <c r="H54" s="152"/>
      <c r="I54" s="199" t="s">
        <v>64</v>
      </c>
      <c r="J54" s="152"/>
      <c r="K54" s="152"/>
      <c r="L54" s="199" t="s">
        <v>65</v>
      </c>
      <c r="M54" s="152"/>
      <c r="N54" s="152"/>
      <c r="O54" s="152"/>
      <c r="P54" s="199"/>
      <c r="Q54" s="152"/>
      <c r="R54" s="152"/>
      <c r="S54" s="108"/>
      <c r="T54" s="108"/>
      <c r="U54" s="196" t="s">
        <v>63</v>
      </c>
      <c r="V54" s="170"/>
      <c r="W54" s="170"/>
      <c r="X54" s="109"/>
      <c r="Y54" s="196" t="s">
        <v>66</v>
      </c>
      <c r="Z54" s="170"/>
      <c r="AA54" s="109"/>
      <c r="AB54" s="196" t="s">
        <v>67</v>
      </c>
      <c r="AC54" s="170"/>
      <c r="AD54" s="170"/>
      <c r="AE54" s="107"/>
    </row>
    <row r="55" spans="1:31" ht="17.25" customHeight="1" x14ac:dyDescent="0.2">
      <c r="A55" s="35"/>
      <c r="B55" s="78" t="s">
        <v>68</v>
      </c>
      <c r="C55" s="57"/>
      <c r="D55" s="78"/>
      <c r="E55" s="106"/>
      <c r="F55" s="1"/>
      <c r="G55" s="1"/>
      <c r="H55" s="110"/>
      <c r="I55" s="110"/>
      <c r="J55" s="110"/>
      <c r="K55" s="111"/>
      <c r="L55" s="111"/>
      <c r="M55" s="111"/>
      <c r="N55" s="111"/>
      <c r="O55" s="1"/>
      <c r="P55" s="1"/>
      <c r="Q55" s="1"/>
      <c r="R55" s="111"/>
      <c r="S55" s="112" t="s">
        <v>69</v>
      </c>
      <c r="T55" s="112"/>
      <c r="U55" s="202">
        <v>355430000</v>
      </c>
      <c r="V55" s="152"/>
      <c r="W55" s="152"/>
      <c r="X55" s="111"/>
      <c r="Y55" s="197">
        <v>56000000</v>
      </c>
      <c r="Z55" s="180"/>
      <c r="AA55" s="1"/>
      <c r="AB55" s="183">
        <f t="shared" ref="AB55:AB56" si="44">SUM(U55,Y55)</f>
        <v>411430000</v>
      </c>
      <c r="AC55" s="152"/>
      <c r="AD55" s="152"/>
      <c r="AE55" s="107"/>
    </row>
    <row r="56" spans="1:31" ht="17.25" customHeight="1" x14ac:dyDescent="0.2">
      <c r="A56" s="35"/>
      <c r="B56" s="78" t="s">
        <v>70</v>
      </c>
      <c r="C56" s="57"/>
      <c r="D56" s="78"/>
      <c r="E56" s="106"/>
      <c r="F56" s="183">
        <v>373610112</v>
      </c>
      <c r="G56" s="152"/>
      <c r="H56" s="152"/>
      <c r="I56" s="183">
        <f>AD35</f>
        <v>38460015</v>
      </c>
      <c r="J56" s="152"/>
      <c r="K56" s="152"/>
      <c r="L56" s="111"/>
      <c r="M56" s="183">
        <f>F56+I56</f>
        <v>412070127</v>
      </c>
      <c r="N56" s="152"/>
      <c r="O56" s="1"/>
      <c r="P56" s="113"/>
      <c r="Q56" s="114"/>
      <c r="R56" s="111"/>
      <c r="S56" s="112" t="s">
        <v>71</v>
      </c>
      <c r="T56" s="112"/>
      <c r="U56" s="205">
        <v>372681039.19</v>
      </c>
      <c r="V56" s="170"/>
      <c r="W56" s="170"/>
      <c r="X56" s="111"/>
      <c r="Y56" s="169">
        <f>I65</f>
        <v>47457468.670000002</v>
      </c>
      <c r="Z56" s="170"/>
      <c r="AA56" s="1"/>
      <c r="AB56" s="183">
        <f t="shared" si="44"/>
        <v>420138507.86000001</v>
      </c>
      <c r="AC56" s="152"/>
      <c r="AD56" s="152"/>
      <c r="AE56" s="107"/>
    </row>
    <row r="57" spans="1:31" ht="17.25" customHeight="1" x14ac:dyDescent="0.2">
      <c r="A57" s="35"/>
      <c r="B57" s="115" t="s">
        <v>72</v>
      </c>
      <c r="C57" s="57"/>
      <c r="D57" s="78"/>
      <c r="E57" s="106"/>
      <c r="F57" s="201">
        <v>828000</v>
      </c>
      <c r="G57" s="152"/>
      <c r="H57" s="152"/>
      <c r="I57" s="183">
        <v>7041300</v>
      </c>
      <c r="J57" s="152"/>
      <c r="K57" s="152"/>
      <c r="L57" s="111"/>
      <c r="M57" s="183">
        <f>F57+I57</f>
        <v>7869300</v>
      </c>
      <c r="N57" s="152"/>
      <c r="O57" s="1"/>
      <c r="P57" s="113"/>
      <c r="Q57" s="114"/>
      <c r="R57" s="111"/>
      <c r="S57" s="200" t="s">
        <v>73</v>
      </c>
      <c r="T57" s="152"/>
      <c r="U57" s="117"/>
      <c r="V57" s="167">
        <f>U55-U56</f>
        <v>-17251039.189999998</v>
      </c>
      <c r="W57" s="168"/>
      <c r="X57" s="111"/>
      <c r="Y57" s="118"/>
      <c r="Z57" s="68">
        <f>Y55-Y56</f>
        <v>8542531.3299999982</v>
      </c>
      <c r="AA57" s="1"/>
      <c r="AB57" s="167">
        <f>+AB55-AB56</f>
        <v>-8708507.8600000143</v>
      </c>
      <c r="AC57" s="168"/>
      <c r="AD57" s="168"/>
      <c r="AE57" s="107"/>
    </row>
    <row r="58" spans="1:31" ht="17.25" customHeight="1" x14ac:dyDescent="0.2">
      <c r="A58" s="35"/>
      <c r="B58" s="78" t="s">
        <v>74</v>
      </c>
      <c r="C58" s="57"/>
      <c r="D58" s="78"/>
      <c r="E58" s="106"/>
      <c r="F58" s="183">
        <v>8413763.4199999999</v>
      </c>
      <c r="G58" s="152"/>
      <c r="H58" s="152"/>
      <c r="I58" s="183">
        <f>AD38</f>
        <v>1298697.1000000001</v>
      </c>
      <c r="J58" s="152"/>
      <c r="K58" s="152"/>
      <c r="L58" s="111"/>
      <c r="M58" s="183">
        <f t="shared" ref="M58" si="45">F58+I58</f>
        <v>9712460.5199999996</v>
      </c>
      <c r="N58" s="152"/>
      <c r="O58" s="1"/>
      <c r="P58" s="113"/>
      <c r="Q58" s="114"/>
      <c r="R58" s="111"/>
      <c r="S58" s="110"/>
      <c r="T58" s="110"/>
      <c r="U58" s="111"/>
      <c r="V58" s="111"/>
      <c r="W58" s="121"/>
      <c r="X58" s="111"/>
      <c r="Y58" s="1"/>
      <c r="Z58" s="1"/>
      <c r="AA58" s="1"/>
      <c r="AB58" s="1"/>
      <c r="AC58" s="82"/>
      <c r="AD58" s="78"/>
      <c r="AE58" s="107"/>
    </row>
    <row r="59" spans="1:31" ht="17.25" customHeight="1" x14ac:dyDescent="0.2">
      <c r="A59" s="35"/>
      <c r="B59" s="78" t="s">
        <v>75</v>
      </c>
      <c r="C59" s="57"/>
      <c r="D59" s="78"/>
      <c r="E59" s="106"/>
      <c r="F59" s="82"/>
      <c r="G59" s="82"/>
      <c r="H59" s="121"/>
      <c r="I59" s="110"/>
      <c r="J59" s="110"/>
      <c r="K59" s="111"/>
      <c r="L59" s="111"/>
      <c r="M59" s="121"/>
      <c r="N59" s="121"/>
      <c r="O59" s="1"/>
      <c r="P59" s="113"/>
      <c r="Q59" s="114"/>
      <c r="R59" s="111"/>
      <c r="S59" s="110"/>
      <c r="T59" s="110"/>
      <c r="U59" s="111"/>
      <c r="V59" s="111"/>
      <c r="W59" s="111"/>
      <c r="X59" s="111"/>
      <c r="Y59" s="1"/>
      <c r="Z59" s="82"/>
      <c r="AA59" s="1"/>
      <c r="AB59" s="1"/>
      <c r="AC59" s="82"/>
      <c r="AD59" s="78"/>
      <c r="AE59" s="107"/>
    </row>
    <row r="60" spans="1:31" ht="17.25" customHeight="1" x14ac:dyDescent="0.2">
      <c r="A60" s="35"/>
      <c r="B60" s="78" t="s">
        <v>76</v>
      </c>
      <c r="C60" s="57"/>
      <c r="D60" s="78"/>
      <c r="E60" s="106"/>
      <c r="F60" s="82"/>
      <c r="G60" s="82"/>
      <c r="H60" s="121"/>
      <c r="I60" s="110"/>
      <c r="J60" s="110"/>
      <c r="K60" s="111"/>
      <c r="L60" s="111"/>
      <c r="M60" s="121"/>
      <c r="N60" s="121"/>
      <c r="O60" s="1"/>
      <c r="P60" s="113"/>
      <c r="Q60" s="114"/>
      <c r="R60" s="111"/>
      <c r="S60" s="110"/>
      <c r="T60" s="110"/>
      <c r="U60" s="111"/>
      <c r="V60" s="111"/>
      <c r="W60" s="111"/>
      <c r="X60" s="111"/>
      <c r="Y60" s="1"/>
      <c r="Z60" s="82"/>
      <c r="AA60" s="1"/>
      <c r="AB60" s="1"/>
      <c r="AC60" s="82"/>
      <c r="AD60" s="78"/>
      <c r="AE60" s="107"/>
    </row>
    <row r="61" spans="1:31" ht="17.25" customHeight="1" x14ac:dyDescent="0.2">
      <c r="A61" s="35"/>
      <c r="B61" s="78" t="s">
        <v>52</v>
      </c>
      <c r="C61" s="57"/>
      <c r="D61" s="78"/>
      <c r="E61" s="106"/>
      <c r="F61" s="82"/>
      <c r="G61" s="82"/>
      <c r="H61" s="121"/>
      <c r="I61" s="110"/>
      <c r="J61" s="110"/>
      <c r="K61" s="111"/>
      <c r="L61" s="111"/>
      <c r="M61" s="121"/>
      <c r="N61" s="121"/>
      <c r="O61" s="1"/>
      <c r="P61" s="113"/>
      <c r="Q61" s="114"/>
      <c r="R61" s="111"/>
      <c r="S61" s="110"/>
      <c r="T61" s="110"/>
      <c r="U61" s="111"/>
      <c r="V61" s="111"/>
      <c r="W61" s="111"/>
      <c r="X61" s="111"/>
      <c r="Y61" s="82"/>
      <c r="Z61" s="1"/>
      <c r="AA61" s="1"/>
      <c r="AB61" s="1"/>
      <c r="AC61" s="1"/>
      <c r="AD61" s="1"/>
      <c r="AE61" s="107"/>
    </row>
    <row r="62" spans="1:31" ht="17.25" customHeight="1" x14ac:dyDescent="0.2">
      <c r="A62" s="35"/>
      <c r="B62" s="57" t="s">
        <v>77</v>
      </c>
      <c r="C62" s="57"/>
      <c r="D62" s="78"/>
      <c r="E62" s="1"/>
      <c r="F62" s="201">
        <v>828000</v>
      </c>
      <c r="G62" s="152"/>
      <c r="H62" s="152"/>
      <c r="I62" s="183">
        <v>-828000</v>
      </c>
      <c r="J62" s="152"/>
      <c r="K62" s="152"/>
      <c r="L62" s="111"/>
      <c r="M62" s="183">
        <f>F62+I62</f>
        <v>0</v>
      </c>
      <c r="N62" s="152"/>
      <c r="O62" s="1"/>
      <c r="P62" s="113"/>
      <c r="Q62" s="114"/>
      <c r="R62" s="111"/>
      <c r="S62" s="110"/>
      <c r="T62" s="110"/>
      <c r="U62" s="111"/>
      <c r="V62" s="111"/>
      <c r="W62" s="111"/>
      <c r="X62" s="111"/>
      <c r="Y62" s="1"/>
      <c r="Z62" s="1"/>
      <c r="AA62" s="1"/>
      <c r="AB62" s="1"/>
      <c r="AC62" s="1"/>
      <c r="AD62" s="1"/>
      <c r="AE62" s="107"/>
    </row>
    <row r="63" spans="1:31" ht="17.25" customHeight="1" x14ac:dyDescent="0.2">
      <c r="A63" s="35"/>
      <c r="B63" s="57" t="s">
        <v>79</v>
      </c>
      <c r="C63" s="57"/>
      <c r="D63" s="78"/>
      <c r="E63" s="106"/>
      <c r="F63" s="183">
        <f>SUM(F56,F58)</f>
        <v>382023875.42000002</v>
      </c>
      <c r="G63" s="152"/>
      <c r="H63" s="152"/>
      <c r="I63" s="183">
        <f>I58+I56+I57-I62</f>
        <v>47628012.100000001</v>
      </c>
      <c r="J63" s="152"/>
      <c r="K63" s="152"/>
      <c r="L63" s="112"/>
      <c r="M63" s="183">
        <f t="shared" ref="M63:M65" si="46">F63+I63</f>
        <v>429651887.52000004</v>
      </c>
      <c r="N63" s="152"/>
      <c r="O63" s="1"/>
      <c r="P63" s="113"/>
      <c r="Q63" s="114"/>
      <c r="R63" s="112"/>
      <c r="S63" s="112"/>
      <c r="T63" s="112"/>
      <c r="U63" s="112"/>
      <c r="V63" s="112"/>
      <c r="W63" s="112"/>
      <c r="X63" s="112"/>
      <c r="Y63" s="1"/>
      <c r="Z63" s="1"/>
      <c r="AA63" s="1"/>
      <c r="AB63" s="1"/>
      <c r="AC63" s="1"/>
      <c r="AD63" s="1"/>
      <c r="AE63" s="107"/>
    </row>
    <row r="64" spans="1:31" ht="17.25" customHeight="1" x14ac:dyDescent="0.2">
      <c r="A64" s="35"/>
      <c r="B64" s="57" t="s">
        <v>81</v>
      </c>
      <c r="C64" s="57"/>
      <c r="D64" s="78"/>
      <c r="E64" s="106"/>
      <c r="F64" s="183">
        <v>297857.69</v>
      </c>
      <c r="G64" s="152"/>
      <c r="H64" s="152"/>
      <c r="I64" s="183">
        <v>1935673.78</v>
      </c>
      <c r="J64" s="152"/>
      <c r="K64" s="152"/>
      <c r="L64" s="116"/>
      <c r="M64" s="183">
        <f t="shared" si="46"/>
        <v>2233531.4700000002</v>
      </c>
      <c r="N64" s="152"/>
      <c r="O64" s="1"/>
      <c r="P64" s="113"/>
      <c r="Q64" s="114"/>
      <c r="R64" s="116"/>
      <c r="S64" s="112"/>
      <c r="T64" s="122"/>
      <c r="U64" s="116"/>
      <c r="V64" s="116"/>
      <c r="W64" s="116"/>
      <c r="X64" s="116"/>
      <c r="Y64" s="1"/>
      <c r="Z64" s="1"/>
      <c r="AA64" s="1"/>
      <c r="AB64" s="1"/>
      <c r="AC64" s="1"/>
      <c r="AD64" s="1"/>
      <c r="AE64" s="107"/>
    </row>
    <row r="65" spans="1:31" ht="17.25" customHeight="1" x14ac:dyDescent="0.2">
      <c r="A65" s="35"/>
      <c r="B65" s="78" t="s">
        <v>82</v>
      </c>
      <c r="C65" s="78"/>
      <c r="D65" s="78"/>
      <c r="E65" s="106"/>
      <c r="F65" s="183">
        <v>379960887.38</v>
      </c>
      <c r="G65" s="152"/>
      <c r="H65" s="152"/>
      <c r="I65" s="183">
        <f>SUM(AD36:AD38)</f>
        <v>47457468.670000002</v>
      </c>
      <c r="J65" s="152"/>
      <c r="K65" s="152"/>
      <c r="L65" s="116"/>
      <c r="M65" s="183">
        <f t="shared" si="46"/>
        <v>427418356.05000001</v>
      </c>
      <c r="N65" s="152"/>
      <c r="O65" s="1"/>
      <c r="P65" s="113"/>
      <c r="Q65" s="114"/>
      <c r="R65" s="116"/>
      <c r="S65" s="112"/>
      <c r="T65" s="122"/>
      <c r="U65" s="116"/>
      <c r="V65" s="116"/>
      <c r="W65" s="116"/>
      <c r="X65" s="116"/>
      <c r="Y65" s="1"/>
      <c r="Z65" s="1"/>
      <c r="AA65" s="1"/>
      <c r="AB65" s="1"/>
      <c r="AC65" s="1"/>
      <c r="AD65" s="1"/>
      <c r="AE65" s="107"/>
    </row>
    <row r="66" spans="1:31" ht="17.25" customHeight="1" x14ac:dyDescent="0.2">
      <c r="A66" s="35"/>
      <c r="B66" s="57" t="s">
        <v>83</v>
      </c>
      <c r="C66" s="57"/>
      <c r="D66" s="57"/>
      <c r="E66" s="106"/>
      <c r="F66" s="183">
        <f>F63-F64-F65</f>
        <v>1765130.3500000238</v>
      </c>
      <c r="G66" s="152"/>
      <c r="H66" s="152"/>
      <c r="I66" s="183">
        <f>I63-I64-I65</f>
        <v>-1765130.3500000015</v>
      </c>
      <c r="J66" s="152"/>
      <c r="K66" s="152"/>
      <c r="L66" s="82"/>
      <c r="M66" s="203">
        <v>0</v>
      </c>
      <c r="N66" s="204"/>
      <c r="O66" s="1"/>
      <c r="P66" s="113"/>
      <c r="Q66" s="114"/>
      <c r="R66" s="116"/>
      <c r="S66" s="112"/>
      <c r="T66" s="112"/>
      <c r="U66" s="116"/>
      <c r="V66" s="112"/>
      <c r="W66" s="116"/>
      <c r="X66" s="116"/>
      <c r="Y66" s="1"/>
      <c r="Z66" s="1"/>
      <c r="AA66" s="1"/>
      <c r="AB66" s="1"/>
      <c r="AC66" s="1"/>
      <c r="AD66" s="1"/>
      <c r="AE66" s="107"/>
    </row>
    <row r="67" spans="1:31" ht="17.25" customHeight="1" x14ac:dyDescent="0.2">
      <c r="A67" s="35"/>
      <c r="B67" s="57"/>
      <c r="C67" s="57"/>
      <c r="D67" s="57"/>
      <c r="E67" s="106"/>
      <c r="F67" s="1"/>
      <c r="G67" s="1"/>
      <c r="H67" s="123"/>
      <c r="I67" s="125"/>
      <c r="J67" s="125"/>
      <c r="K67" s="120"/>
      <c r="L67" s="120"/>
      <c r="M67" s="120"/>
      <c r="N67" s="120"/>
      <c r="O67" s="57"/>
      <c r="P67" s="113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7"/>
    </row>
    <row r="68" spans="1:31" ht="17.25" customHeight="1" x14ac:dyDescent="0.2">
      <c r="A68" s="35"/>
      <c r="B68" s="57" t="s">
        <v>85</v>
      </c>
      <c r="C68" s="57"/>
      <c r="D68" s="57"/>
      <c r="E68" s="106"/>
      <c r="F68" s="82"/>
      <c r="G68" s="1"/>
      <c r="H68" s="123"/>
      <c r="I68" s="184"/>
      <c r="J68" s="152"/>
      <c r="K68" s="152"/>
      <c r="L68" s="106"/>
      <c r="M68" s="106"/>
      <c r="N68" s="126"/>
      <c r="O68" s="57"/>
      <c r="P68" s="127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7"/>
    </row>
    <row r="69" spans="1:31" ht="17.25" customHeight="1" x14ac:dyDescent="0.2">
      <c r="A69" s="35"/>
      <c r="B69" s="124" t="s">
        <v>86</v>
      </c>
      <c r="C69" s="57"/>
      <c r="D69" s="57"/>
      <c r="E69" s="106"/>
      <c r="F69" s="1"/>
      <c r="G69" s="1"/>
      <c r="H69" s="106"/>
      <c r="I69" s="106"/>
      <c r="J69" s="106"/>
      <c r="K69" s="120"/>
      <c r="L69" s="106"/>
      <c r="M69" s="106"/>
      <c r="N69" s="128"/>
      <c r="O69" s="57"/>
      <c r="P69" s="127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7"/>
    </row>
    <row r="70" spans="1:31" ht="17.25" customHeight="1" x14ac:dyDescent="0.2">
      <c r="A70" s="81"/>
      <c r="B70" s="78"/>
      <c r="C70" s="78"/>
      <c r="D70" s="78"/>
      <c r="E70" s="78"/>
      <c r="F70" s="129" t="s">
        <v>87</v>
      </c>
      <c r="G70" s="130"/>
      <c r="H70" s="130"/>
      <c r="I70" s="129"/>
      <c r="J70" s="129"/>
      <c r="K70" s="129"/>
      <c r="L70" s="129"/>
      <c r="M70" s="129"/>
      <c r="N70" s="131"/>
      <c r="O70" s="129"/>
      <c r="P70" s="129"/>
      <c r="Q70" s="129"/>
      <c r="R70" s="129"/>
      <c r="S70" s="129"/>
      <c r="T70" s="129" t="s">
        <v>88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7"/>
    </row>
    <row r="71" spans="1:31" ht="17.25" customHeight="1" x14ac:dyDescent="0.2">
      <c r="A71" s="81"/>
      <c r="B71" s="78"/>
      <c r="C71" s="78"/>
      <c r="D71" s="78"/>
      <c r="E71" s="78"/>
      <c r="F71" s="129"/>
      <c r="G71" s="130"/>
      <c r="H71" s="130"/>
      <c r="I71" s="129"/>
      <c r="J71" s="129"/>
      <c r="K71" s="129"/>
      <c r="L71" s="129"/>
      <c r="M71" s="129"/>
      <c r="N71" s="131"/>
      <c r="O71" s="129"/>
      <c r="P71" s="129"/>
      <c r="Q71" s="129"/>
      <c r="R71" s="129"/>
      <c r="S71" s="129"/>
      <c r="T71" s="129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7"/>
    </row>
    <row r="72" spans="1:31" ht="17.25" customHeight="1" x14ac:dyDescent="0.25">
      <c r="A72" s="81"/>
      <c r="B72" s="1"/>
      <c r="C72" s="1"/>
      <c r="D72" s="1"/>
      <c r="E72" s="1"/>
      <c r="F72" s="178" t="s">
        <v>93</v>
      </c>
      <c r="G72" s="170"/>
      <c r="H72" s="170"/>
      <c r="I72" s="170"/>
      <c r="J72" s="170"/>
      <c r="K72" s="1"/>
      <c r="L72" s="1"/>
      <c r="M72" s="1"/>
      <c r="N72" s="1"/>
      <c r="O72" s="1"/>
      <c r="P72" s="1"/>
      <c r="Q72" s="1"/>
      <c r="R72" s="1"/>
      <c r="S72" s="1"/>
      <c r="T72" s="178" t="s">
        <v>122</v>
      </c>
      <c r="U72" s="170"/>
      <c r="V72" s="170"/>
      <c r="W72" s="170"/>
      <c r="X72" s="170"/>
      <c r="Y72" s="1"/>
      <c r="Z72" s="1"/>
      <c r="AA72" s="1"/>
      <c r="AB72" s="1"/>
      <c r="AC72" s="1"/>
      <c r="AD72" s="1"/>
      <c r="AE72" s="107"/>
    </row>
    <row r="73" spans="1:31" ht="17.25" customHeight="1" x14ac:dyDescent="0.25">
      <c r="A73" s="81"/>
      <c r="B73" s="1"/>
      <c r="C73" s="1"/>
      <c r="D73" s="1"/>
      <c r="E73" s="1"/>
      <c r="F73" s="179" t="s">
        <v>95</v>
      </c>
      <c r="G73" s="180"/>
      <c r="H73" s="180"/>
      <c r="I73" s="180"/>
      <c r="J73" s="180"/>
      <c r="K73" s="1"/>
      <c r="L73" s="1"/>
      <c r="M73" s="1"/>
      <c r="N73" s="1"/>
      <c r="O73" s="1"/>
      <c r="P73" s="3"/>
      <c r="Q73" s="3"/>
      <c r="R73" s="3"/>
      <c r="S73" s="3"/>
      <c r="T73" s="179" t="s">
        <v>96</v>
      </c>
      <c r="U73" s="180"/>
      <c r="V73" s="180"/>
      <c r="W73" s="180"/>
      <c r="X73" s="180"/>
      <c r="Y73" s="1"/>
      <c r="Z73" s="1"/>
      <c r="AA73" s="1"/>
      <c r="AB73" s="1"/>
      <c r="AC73" s="1"/>
      <c r="AD73" s="1"/>
      <c r="AE73" s="107"/>
    </row>
    <row r="74" spans="1:31" ht="17.25" customHeight="1" x14ac:dyDescent="0.2">
      <c r="A74" s="132"/>
      <c r="B74" s="133"/>
      <c r="C74" s="133"/>
      <c r="D74" s="133"/>
      <c r="E74" s="133"/>
      <c r="F74" s="181" t="s">
        <v>94</v>
      </c>
      <c r="G74" s="182"/>
      <c r="H74" s="182"/>
      <c r="I74" s="182"/>
      <c r="J74" s="182"/>
      <c r="K74" s="133"/>
      <c r="L74" s="133"/>
      <c r="M74" s="133"/>
      <c r="N74" s="133"/>
      <c r="O74" s="133"/>
      <c r="P74" s="133"/>
      <c r="Q74" s="133"/>
      <c r="R74" s="133"/>
      <c r="S74" s="133"/>
      <c r="T74" s="181" t="s">
        <v>94</v>
      </c>
      <c r="U74" s="182"/>
      <c r="V74" s="182"/>
      <c r="W74" s="182"/>
      <c r="X74" s="182"/>
      <c r="Y74" s="133"/>
      <c r="Z74" s="133"/>
      <c r="AA74" s="133"/>
      <c r="AB74" s="133"/>
      <c r="AC74" s="133"/>
      <c r="AD74" s="133"/>
      <c r="AE74" s="134"/>
    </row>
    <row r="75" spans="1:31" ht="12.75" customHeight="1" x14ac:dyDescent="0.2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</row>
    <row r="76" spans="1:31" ht="12.75" customHeight="1" x14ac:dyDescent="0.2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</row>
    <row r="77" spans="1:31" ht="12.75" customHeight="1" x14ac:dyDescent="0.2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</row>
    <row r="78" spans="1:31" ht="12.75" customHeight="1" x14ac:dyDescent="0.2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6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</row>
    <row r="79" spans="1:31" ht="12.75" customHeight="1" x14ac:dyDescent="0.2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</row>
    <row r="80" spans="1:31" ht="12.75" customHeight="1" x14ac:dyDescent="0.2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</row>
    <row r="81" spans="1:31" ht="12.75" customHeight="1" x14ac:dyDescent="0.2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</row>
    <row r="82" spans="1:31" ht="12.75" customHeight="1" x14ac:dyDescent="0.2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</row>
    <row r="83" spans="1:31" ht="12.75" customHeight="1" x14ac:dyDescent="0.2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</row>
    <row r="84" spans="1:31" ht="12.75" customHeight="1" x14ac:dyDescent="0.2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</row>
    <row r="85" spans="1:31" ht="12.75" customHeight="1" x14ac:dyDescent="0.2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</row>
    <row r="86" spans="1:31" ht="12.75" customHeight="1" x14ac:dyDescent="0.2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</row>
    <row r="87" spans="1:31" ht="12.75" customHeight="1" x14ac:dyDescent="0.2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</row>
    <row r="88" spans="1:31" ht="12.75" customHeight="1" x14ac:dyDescent="0.2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</row>
    <row r="89" spans="1:31" ht="12.75" customHeight="1" x14ac:dyDescent="0.2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</row>
    <row r="90" spans="1:31" ht="12.75" customHeight="1" x14ac:dyDescent="0.2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</row>
    <row r="91" spans="1:31" ht="12.75" customHeight="1" x14ac:dyDescent="0.2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</row>
    <row r="92" spans="1:31" ht="12.75" customHeight="1" x14ac:dyDescent="0.2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</row>
    <row r="93" spans="1:31" ht="12.75" customHeight="1" x14ac:dyDescent="0.2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</row>
    <row r="94" spans="1:31" ht="12.75" customHeight="1" x14ac:dyDescent="0.2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</row>
    <row r="95" spans="1:31" ht="12.75" customHeight="1" x14ac:dyDescent="0.2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</row>
    <row r="96" spans="1:31" ht="12.75" customHeight="1" x14ac:dyDescent="0.2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</row>
    <row r="97" spans="1:31" ht="12.75" customHeight="1" x14ac:dyDescent="0.2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</row>
    <row r="98" spans="1:31" ht="12.75" customHeight="1" x14ac:dyDescent="0.2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</row>
    <row r="99" spans="1:31" ht="12.75" customHeight="1" x14ac:dyDescent="0.2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</row>
    <row r="100" spans="1:31" ht="12.75" customHeight="1" x14ac:dyDescent="0.2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</row>
    <row r="101" spans="1:31" ht="12.75" customHeight="1" x14ac:dyDescent="0.2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</row>
    <row r="102" spans="1:31" ht="12.75" customHeight="1" x14ac:dyDescent="0.2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</row>
    <row r="103" spans="1:31" ht="12.75" customHeight="1" x14ac:dyDescent="0.2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</row>
    <row r="104" spans="1:31" ht="12.75" customHeight="1" x14ac:dyDescent="0.2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</row>
    <row r="105" spans="1:31" ht="12.75" customHeight="1" x14ac:dyDescent="0.2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</row>
    <row r="106" spans="1:31" ht="12.75" customHeight="1" x14ac:dyDescent="0.2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</row>
    <row r="107" spans="1:31" ht="12.75" customHeight="1" x14ac:dyDescent="0.2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</row>
    <row r="108" spans="1:31" ht="12.75" customHeight="1" x14ac:dyDescent="0.2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</row>
    <row r="109" spans="1:31" ht="12.75" customHeight="1" x14ac:dyDescent="0.2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</row>
    <row r="110" spans="1:31" ht="12.75" customHeight="1" x14ac:dyDescent="0.2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</row>
    <row r="111" spans="1:31" ht="12.75" customHeight="1" x14ac:dyDescent="0.2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</row>
    <row r="112" spans="1:31" ht="12.75" customHeight="1" x14ac:dyDescent="0.2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</row>
    <row r="113" spans="1:31" ht="12.75" customHeight="1" x14ac:dyDescent="0.2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</row>
    <row r="114" spans="1:31" ht="12.75" customHeight="1" x14ac:dyDescent="0.2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</row>
    <row r="115" spans="1:31" ht="12.75" customHeight="1" x14ac:dyDescent="0.2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</row>
    <row r="116" spans="1:31" ht="12.75" customHeight="1" x14ac:dyDescent="0.2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</row>
    <row r="117" spans="1:31" ht="12.75" customHeight="1" x14ac:dyDescent="0.2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</row>
    <row r="118" spans="1:31" ht="12.75" customHeight="1" x14ac:dyDescent="0.2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</row>
    <row r="119" spans="1:31" ht="12.75" customHeight="1" x14ac:dyDescent="0.2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</row>
    <row r="120" spans="1:31" ht="12.75" customHeight="1" x14ac:dyDescent="0.2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</row>
    <row r="121" spans="1:31" ht="12.75" customHeight="1" x14ac:dyDescent="0.2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</row>
    <row r="122" spans="1:31" ht="12.75" customHeight="1" x14ac:dyDescent="0.2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</row>
    <row r="123" spans="1:31" ht="12.75" customHeight="1" x14ac:dyDescent="0.2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</row>
    <row r="124" spans="1:31" ht="12.75" customHeight="1" x14ac:dyDescent="0.2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</row>
    <row r="125" spans="1:31" ht="12.75" customHeight="1" x14ac:dyDescent="0.2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</row>
    <row r="126" spans="1:31" ht="12.75" customHeight="1" x14ac:dyDescent="0.2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</row>
    <row r="127" spans="1:31" ht="12.75" customHeight="1" x14ac:dyDescent="0.2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</row>
    <row r="128" spans="1:31" ht="12.75" customHeight="1" x14ac:dyDescent="0.2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</row>
    <row r="129" spans="1:31" ht="12.75" customHeight="1" x14ac:dyDescent="0.2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</row>
    <row r="130" spans="1:31" ht="12.75" customHeight="1" x14ac:dyDescent="0.2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</row>
    <row r="131" spans="1:31" ht="12.75" customHeight="1" x14ac:dyDescent="0.2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31" ht="12.75" customHeight="1" x14ac:dyDescent="0.2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</row>
    <row r="133" spans="1:31" ht="12.75" customHeight="1" x14ac:dyDescent="0.2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</row>
    <row r="134" spans="1:31" ht="12.75" customHeight="1" x14ac:dyDescent="0.2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</row>
    <row r="135" spans="1:31" ht="12.75" customHeight="1" x14ac:dyDescent="0.2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</row>
    <row r="136" spans="1:31" ht="12.75" customHeight="1" x14ac:dyDescent="0.2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</row>
    <row r="137" spans="1:31" ht="12.75" customHeight="1" x14ac:dyDescent="0.2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</row>
    <row r="138" spans="1:31" ht="12.75" customHeight="1" x14ac:dyDescent="0.2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</row>
    <row r="139" spans="1:31" ht="12.75" customHeight="1" x14ac:dyDescent="0.2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</row>
    <row r="140" spans="1:31" ht="12.75" customHeight="1" x14ac:dyDescent="0.2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</row>
    <row r="141" spans="1:31" ht="12.75" customHeight="1" x14ac:dyDescent="0.2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</row>
    <row r="142" spans="1:31" ht="12.75" customHeight="1" x14ac:dyDescent="0.2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</row>
    <row r="143" spans="1:31" ht="12.75" customHeight="1" x14ac:dyDescent="0.2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</row>
    <row r="144" spans="1:31" ht="12.75" customHeight="1" x14ac:dyDescent="0.2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</row>
    <row r="145" spans="1:31" ht="12.75" customHeight="1" x14ac:dyDescent="0.2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</row>
    <row r="146" spans="1:31" ht="12.75" customHeight="1" x14ac:dyDescent="0.2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</row>
    <row r="147" spans="1:31" ht="12.75" customHeight="1" x14ac:dyDescent="0.2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</row>
    <row r="148" spans="1:31" ht="12.75" customHeight="1" x14ac:dyDescent="0.2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</row>
    <row r="149" spans="1:31" ht="12.75" customHeight="1" x14ac:dyDescent="0.2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</row>
    <row r="150" spans="1:31" ht="12.75" customHeight="1" x14ac:dyDescent="0.2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</row>
    <row r="151" spans="1:31" ht="12.75" customHeight="1" x14ac:dyDescent="0.2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</row>
    <row r="152" spans="1:31" ht="12.75" customHeight="1" x14ac:dyDescent="0.2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</row>
    <row r="153" spans="1:31" ht="12.75" customHeight="1" x14ac:dyDescent="0.2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</row>
    <row r="154" spans="1:31" ht="12.75" customHeight="1" x14ac:dyDescent="0.2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</row>
    <row r="155" spans="1:31" ht="12.75" customHeight="1" x14ac:dyDescent="0.2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</row>
    <row r="156" spans="1:31" ht="12.75" customHeight="1" x14ac:dyDescent="0.2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</row>
    <row r="157" spans="1:31" ht="12.75" customHeight="1" x14ac:dyDescent="0.2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</row>
    <row r="158" spans="1:31" ht="12.75" customHeight="1" x14ac:dyDescent="0.2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</row>
    <row r="159" spans="1:31" ht="12.75" customHeight="1" x14ac:dyDescent="0.2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</row>
    <row r="160" spans="1:31" ht="12.75" customHeight="1" x14ac:dyDescent="0.2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</row>
    <row r="161" spans="1:31" ht="12.75" customHeight="1" x14ac:dyDescent="0.2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</row>
    <row r="162" spans="1:31" ht="12.75" customHeight="1" x14ac:dyDescent="0.2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</row>
    <row r="163" spans="1:31" ht="12.75" customHeight="1" x14ac:dyDescent="0.2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</row>
    <row r="164" spans="1:31" ht="12.75" customHeight="1" x14ac:dyDescent="0.2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</row>
    <row r="165" spans="1:31" ht="12.75" customHeight="1" x14ac:dyDescent="0.2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</row>
    <row r="166" spans="1:31" ht="12.75" customHeight="1" x14ac:dyDescent="0.2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</row>
    <row r="167" spans="1:31" ht="12.75" customHeight="1" x14ac:dyDescent="0.2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</row>
    <row r="168" spans="1:31" ht="12.75" customHeight="1" x14ac:dyDescent="0.2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</row>
    <row r="169" spans="1:31" ht="12.75" customHeight="1" x14ac:dyDescent="0.2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</row>
    <row r="170" spans="1:31" ht="12.75" customHeight="1" x14ac:dyDescent="0.2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</row>
    <row r="171" spans="1:31" ht="12.75" customHeight="1" x14ac:dyDescent="0.2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</row>
    <row r="172" spans="1:31" ht="12.75" customHeight="1" x14ac:dyDescent="0.2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</row>
    <row r="173" spans="1:31" ht="12.75" customHeight="1" x14ac:dyDescent="0.2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</row>
    <row r="174" spans="1:31" ht="12.75" customHeight="1" x14ac:dyDescent="0.2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</row>
    <row r="175" spans="1:31" ht="12.75" customHeight="1" x14ac:dyDescent="0.2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</row>
    <row r="176" spans="1:31" ht="12.75" customHeight="1" x14ac:dyDescent="0.2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</row>
    <row r="177" spans="1:31" ht="12.75" customHeight="1" x14ac:dyDescent="0.2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</row>
    <row r="178" spans="1:31" ht="12.75" customHeight="1" x14ac:dyDescent="0.2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</row>
    <row r="179" spans="1:31" ht="12.75" customHeight="1" x14ac:dyDescent="0.2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</row>
    <row r="180" spans="1:31" ht="12.75" customHeight="1" x14ac:dyDescent="0.2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</row>
    <row r="181" spans="1:31" ht="12.75" customHeight="1" x14ac:dyDescent="0.2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</row>
    <row r="182" spans="1:31" ht="12.75" customHeight="1" x14ac:dyDescent="0.2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</row>
    <row r="183" spans="1:31" ht="12.75" customHeight="1" x14ac:dyDescent="0.2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</row>
    <row r="184" spans="1:31" ht="12.75" customHeight="1" x14ac:dyDescent="0.2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</row>
    <row r="185" spans="1:31" ht="12.75" customHeight="1" x14ac:dyDescent="0.2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</row>
    <row r="186" spans="1:31" ht="12.75" customHeight="1" x14ac:dyDescent="0.2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</row>
    <row r="187" spans="1:31" ht="12.75" customHeight="1" x14ac:dyDescent="0.2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</row>
    <row r="188" spans="1:31" ht="12.75" customHeight="1" x14ac:dyDescent="0.2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</row>
    <row r="189" spans="1:31" ht="12.75" customHeight="1" x14ac:dyDescent="0.2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</row>
    <row r="190" spans="1:31" ht="12.75" customHeight="1" x14ac:dyDescent="0.2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</row>
    <row r="191" spans="1:31" ht="12.75" customHeight="1" x14ac:dyDescent="0.2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</row>
    <row r="192" spans="1:31" ht="12.75" customHeight="1" x14ac:dyDescent="0.2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</row>
    <row r="193" spans="1:31" ht="12.75" customHeight="1" x14ac:dyDescent="0.2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</row>
    <row r="194" spans="1:31" ht="12.75" customHeight="1" x14ac:dyDescent="0.2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</row>
    <row r="195" spans="1:31" ht="12.75" customHeight="1" x14ac:dyDescent="0.2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</row>
    <row r="196" spans="1:31" ht="12.75" customHeight="1" x14ac:dyDescent="0.2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</row>
    <row r="197" spans="1:31" ht="12.75" customHeight="1" x14ac:dyDescent="0.2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</row>
    <row r="198" spans="1:31" ht="12.75" customHeight="1" x14ac:dyDescent="0.2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</row>
    <row r="199" spans="1:31" ht="12.75" customHeight="1" x14ac:dyDescent="0.2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</row>
    <row r="200" spans="1:31" ht="12.75" customHeight="1" x14ac:dyDescent="0.2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</row>
    <row r="201" spans="1:31" ht="12.75" customHeight="1" x14ac:dyDescent="0.2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</row>
    <row r="202" spans="1:31" ht="12.75" customHeight="1" x14ac:dyDescent="0.2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</row>
    <row r="203" spans="1:31" ht="12.75" customHeight="1" x14ac:dyDescent="0.2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</row>
    <row r="204" spans="1:31" ht="12.75" customHeight="1" x14ac:dyDescent="0.2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</row>
    <row r="205" spans="1:31" ht="12.75" customHeight="1" x14ac:dyDescent="0.2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</row>
    <row r="206" spans="1:31" ht="12.75" customHeight="1" x14ac:dyDescent="0.2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</row>
    <row r="207" spans="1:31" ht="12.75" customHeight="1" x14ac:dyDescent="0.2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</row>
    <row r="208" spans="1:31" ht="12.75" customHeight="1" x14ac:dyDescent="0.2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</row>
    <row r="209" spans="1:31" ht="12.75" customHeight="1" x14ac:dyDescent="0.2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</row>
    <row r="210" spans="1:31" ht="12.75" customHeight="1" x14ac:dyDescent="0.2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</row>
    <row r="211" spans="1:31" ht="12.75" customHeight="1" x14ac:dyDescent="0.2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</row>
    <row r="212" spans="1:31" ht="12.75" customHeight="1" x14ac:dyDescent="0.2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</row>
    <row r="213" spans="1:31" ht="12.75" customHeight="1" x14ac:dyDescent="0.2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</row>
    <row r="214" spans="1:31" ht="12.75" customHeight="1" x14ac:dyDescent="0.2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</row>
    <row r="215" spans="1:31" ht="12.75" customHeight="1" x14ac:dyDescent="0.2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</row>
    <row r="216" spans="1:31" ht="12.75" customHeight="1" x14ac:dyDescent="0.2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</row>
    <row r="217" spans="1:31" ht="12.75" customHeight="1" x14ac:dyDescent="0.2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</row>
    <row r="218" spans="1:31" ht="12.75" customHeight="1" x14ac:dyDescent="0.2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</row>
    <row r="219" spans="1:31" ht="12.75" customHeight="1" x14ac:dyDescent="0.2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</row>
    <row r="220" spans="1:31" ht="12.75" customHeight="1" x14ac:dyDescent="0.2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</row>
    <row r="221" spans="1:31" ht="12.75" customHeight="1" x14ac:dyDescent="0.2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</row>
    <row r="222" spans="1:31" ht="12.75" customHeight="1" x14ac:dyDescent="0.2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</row>
    <row r="223" spans="1:31" ht="12.75" customHeight="1" x14ac:dyDescent="0.2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</row>
    <row r="224" spans="1:31" ht="12.75" customHeight="1" x14ac:dyDescent="0.2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</row>
    <row r="225" spans="1:31" ht="12.75" customHeight="1" x14ac:dyDescent="0.2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</row>
    <row r="226" spans="1:31" ht="12.75" customHeight="1" x14ac:dyDescent="0.2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</row>
    <row r="227" spans="1:31" ht="12.75" customHeight="1" x14ac:dyDescent="0.2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</row>
    <row r="228" spans="1:31" ht="12.75" customHeight="1" x14ac:dyDescent="0.2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</row>
    <row r="229" spans="1:31" ht="12.75" customHeight="1" x14ac:dyDescent="0.2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</row>
    <row r="230" spans="1:31" ht="12.75" customHeight="1" x14ac:dyDescent="0.2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</row>
    <row r="231" spans="1:31" ht="12.75" customHeight="1" x14ac:dyDescent="0.2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</row>
    <row r="232" spans="1:31" ht="12.75" customHeight="1" x14ac:dyDescent="0.2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</row>
    <row r="233" spans="1:31" ht="12.75" customHeight="1" x14ac:dyDescent="0.2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</row>
    <row r="234" spans="1:31" ht="12.75" customHeight="1" x14ac:dyDescent="0.2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</row>
    <row r="235" spans="1:31" ht="12.75" customHeight="1" x14ac:dyDescent="0.2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</row>
    <row r="236" spans="1:31" ht="12.75" customHeight="1" x14ac:dyDescent="0.2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</row>
    <row r="237" spans="1:31" ht="12.75" customHeight="1" x14ac:dyDescent="0.2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</row>
    <row r="238" spans="1:31" ht="12.75" customHeight="1" x14ac:dyDescent="0.2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</row>
    <row r="239" spans="1:31" ht="12.75" customHeight="1" x14ac:dyDescent="0.2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</row>
    <row r="240" spans="1:31" ht="12.75" customHeight="1" x14ac:dyDescent="0.2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</row>
    <row r="241" spans="1:31" ht="12.75" customHeight="1" x14ac:dyDescent="0.2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</row>
    <row r="242" spans="1:31" ht="12.75" customHeight="1" x14ac:dyDescent="0.2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</row>
    <row r="243" spans="1:31" ht="12.75" customHeight="1" x14ac:dyDescent="0.2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</row>
    <row r="244" spans="1:31" ht="12.75" customHeight="1" x14ac:dyDescent="0.2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</row>
    <row r="245" spans="1:31" ht="12.75" customHeight="1" x14ac:dyDescent="0.2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</row>
    <row r="246" spans="1:31" ht="12.75" customHeight="1" x14ac:dyDescent="0.2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</row>
    <row r="247" spans="1:31" ht="12.75" customHeight="1" x14ac:dyDescent="0.2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</row>
    <row r="248" spans="1:31" ht="12.75" customHeight="1" x14ac:dyDescent="0.2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</row>
    <row r="249" spans="1:31" ht="12.75" customHeight="1" x14ac:dyDescent="0.2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</row>
    <row r="250" spans="1:31" ht="12.75" customHeight="1" x14ac:dyDescent="0.2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</row>
    <row r="251" spans="1:31" ht="12.75" customHeight="1" x14ac:dyDescent="0.2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</row>
    <row r="252" spans="1:31" ht="12.75" customHeight="1" x14ac:dyDescent="0.2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</row>
    <row r="253" spans="1:31" ht="12.75" customHeight="1" x14ac:dyDescent="0.2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</row>
    <row r="254" spans="1:31" ht="12.75" customHeight="1" x14ac:dyDescent="0.2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</row>
    <row r="255" spans="1:31" ht="12.75" customHeight="1" x14ac:dyDescent="0.2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</row>
    <row r="256" spans="1:31" ht="12.75" customHeight="1" x14ac:dyDescent="0.2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</row>
    <row r="257" spans="1:31" ht="12.75" customHeight="1" x14ac:dyDescent="0.2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</row>
    <row r="258" spans="1:31" ht="12.75" customHeight="1" x14ac:dyDescent="0.2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</row>
    <row r="259" spans="1:31" ht="12.75" customHeight="1" x14ac:dyDescent="0.2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</row>
    <row r="260" spans="1:31" ht="12.75" customHeight="1" x14ac:dyDescent="0.2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</row>
    <row r="261" spans="1:31" ht="12.75" customHeight="1" x14ac:dyDescent="0.2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</row>
    <row r="262" spans="1:31" ht="12.75" customHeight="1" x14ac:dyDescent="0.2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</row>
    <row r="263" spans="1:31" ht="12.75" customHeight="1" x14ac:dyDescent="0.2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</row>
    <row r="264" spans="1:31" ht="12.75" customHeight="1" x14ac:dyDescent="0.2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</row>
    <row r="265" spans="1:31" ht="12.75" customHeight="1" x14ac:dyDescent="0.2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</row>
    <row r="266" spans="1:31" ht="12.75" customHeight="1" x14ac:dyDescent="0.2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</row>
    <row r="267" spans="1:31" ht="12.75" customHeight="1" x14ac:dyDescent="0.2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</row>
    <row r="268" spans="1:31" ht="12.75" customHeight="1" x14ac:dyDescent="0.2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</row>
    <row r="269" spans="1:31" ht="12.75" customHeight="1" x14ac:dyDescent="0.2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</row>
    <row r="270" spans="1:31" ht="12.75" customHeight="1" x14ac:dyDescent="0.2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</row>
    <row r="271" spans="1:31" ht="12.75" customHeight="1" x14ac:dyDescent="0.2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</row>
    <row r="272" spans="1:31" ht="12.75" customHeight="1" x14ac:dyDescent="0.2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</row>
    <row r="273" spans="1:31" ht="12.75" customHeight="1" x14ac:dyDescent="0.2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</row>
    <row r="274" spans="1:31" ht="12.75" customHeight="1" x14ac:dyDescent="0.2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</row>
    <row r="275" spans="1:31" ht="12.75" customHeight="1" x14ac:dyDescent="0.2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</row>
    <row r="276" spans="1:31" ht="12.75" customHeight="1" x14ac:dyDescent="0.2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</row>
    <row r="277" spans="1:31" ht="12.75" customHeight="1" x14ac:dyDescent="0.2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</row>
    <row r="278" spans="1:31" ht="12.75" customHeight="1" x14ac:dyDescent="0.2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</row>
    <row r="279" spans="1:31" ht="12.75" customHeight="1" x14ac:dyDescent="0.2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</row>
    <row r="280" spans="1:31" ht="12.75" customHeight="1" x14ac:dyDescent="0.2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</row>
    <row r="281" spans="1:31" ht="12.75" customHeight="1" x14ac:dyDescent="0.2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</row>
    <row r="282" spans="1:31" ht="12.75" customHeight="1" x14ac:dyDescent="0.2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</row>
    <row r="283" spans="1:31" ht="12.75" customHeight="1" x14ac:dyDescent="0.2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</row>
    <row r="284" spans="1:31" ht="12.75" customHeight="1" x14ac:dyDescent="0.2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</row>
    <row r="285" spans="1:31" ht="12.75" customHeight="1" x14ac:dyDescent="0.2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</row>
    <row r="286" spans="1:31" ht="12.75" customHeight="1" x14ac:dyDescent="0.2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</row>
    <row r="287" spans="1:31" ht="12.75" customHeight="1" x14ac:dyDescent="0.2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</row>
    <row r="288" spans="1:31" ht="12.75" customHeight="1" x14ac:dyDescent="0.2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</row>
    <row r="289" spans="1:31" ht="12.75" customHeight="1" x14ac:dyDescent="0.2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</row>
    <row r="290" spans="1:31" ht="12.75" customHeight="1" x14ac:dyDescent="0.2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</row>
    <row r="291" spans="1:31" ht="12.75" customHeight="1" x14ac:dyDescent="0.2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</row>
    <row r="292" spans="1:31" ht="12.75" customHeight="1" x14ac:dyDescent="0.2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</row>
    <row r="293" spans="1:31" ht="12.75" customHeight="1" x14ac:dyDescent="0.2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</row>
    <row r="294" spans="1:31" ht="12.75" customHeight="1" x14ac:dyDescent="0.2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</row>
    <row r="295" spans="1:31" ht="12.75" customHeight="1" x14ac:dyDescent="0.2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</row>
    <row r="296" spans="1:31" ht="12.75" customHeight="1" x14ac:dyDescent="0.2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</row>
    <row r="297" spans="1:31" ht="12.75" customHeight="1" x14ac:dyDescent="0.2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</row>
    <row r="298" spans="1:31" ht="12.75" customHeight="1" x14ac:dyDescent="0.2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</row>
    <row r="299" spans="1:31" ht="12.75" customHeight="1" x14ac:dyDescent="0.2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</row>
    <row r="300" spans="1:31" ht="12.75" customHeight="1" x14ac:dyDescent="0.2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</row>
    <row r="301" spans="1:31" ht="12.75" customHeight="1" x14ac:dyDescent="0.2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</row>
    <row r="302" spans="1:31" ht="12.75" customHeight="1" x14ac:dyDescent="0.2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</row>
    <row r="303" spans="1:31" ht="12.75" customHeight="1" x14ac:dyDescent="0.2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</row>
    <row r="304" spans="1:31" ht="12.75" customHeight="1" x14ac:dyDescent="0.2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</row>
    <row r="305" spans="1:31" ht="12.75" customHeight="1" x14ac:dyDescent="0.2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</row>
    <row r="306" spans="1:31" ht="12.75" customHeight="1" x14ac:dyDescent="0.2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</row>
    <row r="307" spans="1:31" ht="12.75" customHeight="1" x14ac:dyDescent="0.2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</row>
    <row r="308" spans="1:31" ht="12.75" customHeight="1" x14ac:dyDescent="0.2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</row>
    <row r="309" spans="1:31" ht="12.75" customHeight="1" x14ac:dyDescent="0.2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</row>
    <row r="310" spans="1:31" ht="12.75" customHeight="1" x14ac:dyDescent="0.2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</row>
    <row r="311" spans="1:31" ht="12.75" customHeight="1" x14ac:dyDescent="0.2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</row>
    <row r="312" spans="1:31" ht="12.75" customHeight="1" x14ac:dyDescent="0.2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</row>
    <row r="313" spans="1:31" ht="12.75" customHeight="1" x14ac:dyDescent="0.2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</row>
    <row r="314" spans="1:31" ht="12.75" customHeight="1" x14ac:dyDescent="0.2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</row>
    <row r="315" spans="1:31" ht="12.75" customHeight="1" x14ac:dyDescent="0.2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</row>
    <row r="316" spans="1:31" ht="12.75" customHeight="1" x14ac:dyDescent="0.2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</row>
    <row r="317" spans="1:31" ht="12.75" customHeight="1" x14ac:dyDescent="0.2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</row>
    <row r="318" spans="1:31" ht="12.75" customHeight="1" x14ac:dyDescent="0.2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</row>
    <row r="319" spans="1:31" ht="12.75" customHeight="1" x14ac:dyDescent="0.2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</row>
    <row r="320" spans="1:31" ht="12.75" customHeight="1" x14ac:dyDescent="0.2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</row>
    <row r="321" spans="1:31" ht="12.75" customHeight="1" x14ac:dyDescent="0.2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</row>
    <row r="322" spans="1:31" ht="12.75" customHeight="1" x14ac:dyDescent="0.2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</row>
    <row r="323" spans="1:31" ht="12.75" customHeight="1" x14ac:dyDescent="0.2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</row>
    <row r="324" spans="1:31" ht="12.75" customHeight="1" x14ac:dyDescent="0.2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</row>
    <row r="325" spans="1:31" ht="12.75" customHeight="1" x14ac:dyDescent="0.2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</row>
    <row r="326" spans="1:31" ht="12.75" customHeight="1" x14ac:dyDescent="0.2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</row>
    <row r="327" spans="1:31" ht="12.75" customHeight="1" x14ac:dyDescent="0.2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</row>
    <row r="328" spans="1:31" ht="12.75" customHeight="1" x14ac:dyDescent="0.2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</row>
    <row r="329" spans="1:31" ht="12.75" customHeight="1" x14ac:dyDescent="0.2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</row>
    <row r="330" spans="1:31" ht="12.75" customHeight="1" x14ac:dyDescent="0.2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</row>
    <row r="331" spans="1:31" ht="12.75" customHeight="1" x14ac:dyDescent="0.2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</row>
    <row r="332" spans="1:31" ht="12.75" customHeight="1" x14ac:dyDescent="0.2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</row>
    <row r="333" spans="1:31" ht="12.75" customHeight="1" x14ac:dyDescent="0.2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</row>
    <row r="334" spans="1:31" ht="12.75" customHeight="1" x14ac:dyDescent="0.2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</row>
    <row r="335" spans="1:31" ht="12.75" customHeight="1" x14ac:dyDescent="0.2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</row>
    <row r="336" spans="1:31" ht="12.75" customHeight="1" x14ac:dyDescent="0.2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</row>
    <row r="337" spans="1:31" ht="12.75" customHeight="1" x14ac:dyDescent="0.2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</row>
    <row r="338" spans="1:31" ht="12.75" customHeight="1" x14ac:dyDescent="0.2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</row>
    <row r="339" spans="1:31" ht="12.75" customHeight="1" x14ac:dyDescent="0.2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</row>
    <row r="340" spans="1:31" ht="12.75" customHeight="1" x14ac:dyDescent="0.2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</row>
    <row r="341" spans="1:31" ht="12.75" customHeight="1" x14ac:dyDescent="0.2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</row>
    <row r="342" spans="1:31" ht="12.75" customHeight="1" x14ac:dyDescent="0.2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</row>
    <row r="343" spans="1:31" ht="12.75" customHeight="1" x14ac:dyDescent="0.2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</row>
    <row r="344" spans="1:31" ht="12.75" customHeight="1" x14ac:dyDescent="0.2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</row>
    <row r="345" spans="1:31" ht="12.75" customHeight="1" x14ac:dyDescent="0.2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</row>
    <row r="346" spans="1:31" ht="12.75" customHeight="1" x14ac:dyDescent="0.2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</row>
    <row r="347" spans="1:31" ht="12.75" customHeight="1" x14ac:dyDescent="0.2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</row>
    <row r="348" spans="1:31" ht="12.75" customHeight="1" x14ac:dyDescent="0.2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</row>
    <row r="349" spans="1:31" ht="12.75" customHeight="1" x14ac:dyDescent="0.2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</row>
    <row r="350" spans="1:31" ht="12.75" customHeight="1" x14ac:dyDescent="0.2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</row>
    <row r="351" spans="1:31" ht="12.75" customHeight="1" x14ac:dyDescent="0.2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</row>
    <row r="352" spans="1:31" ht="12.75" customHeight="1" x14ac:dyDescent="0.2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</row>
    <row r="353" spans="1:31" ht="12.75" customHeight="1" x14ac:dyDescent="0.2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</row>
    <row r="354" spans="1:31" ht="12.75" customHeight="1" x14ac:dyDescent="0.2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</row>
    <row r="355" spans="1:31" ht="12.75" customHeight="1" x14ac:dyDescent="0.2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</row>
    <row r="356" spans="1:31" ht="12.75" customHeight="1" x14ac:dyDescent="0.2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</row>
    <row r="357" spans="1:31" ht="12.75" customHeight="1" x14ac:dyDescent="0.2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</row>
    <row r="358" spans="1:31" ht="12.75" customHeight="1" x14ac:dyDescent="0.2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</row>
    <row r="359" spans="1:31" ht="12.75" customHeight="1" x14ac:dyDescent="0.2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</row>
    <row r="360" spans="1:31" ht="12.75" customHeight="1" x14ac:dyDescent="0.2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</row>
    <row r="361" spans="1:31" ht="12.75" customHeight="1" x14ac:dyDescent="0.2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</row>
    <row r="362" spans="1:31" ht="12.75" customHeight="1" x14ac:dyDescent="0.2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</row>
    <row r="363" spans="1:31" ht="12.75" customHeight="1" x14ac:dyDescent="0.2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</row>
    <row r="364" spans="1:31" ht="12.75" customHeight="1" x14ac:dyDescent="0.2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</row>
    <row r="365" spans="1:31" ht="12.75" customHeight="1" x14ac:dyDescent="0.2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</row>
    <row r="366" spans="1:31" ht="12.75" customHeight="1" x14ac:dyDescent="0.2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</row>
    <row r="367" spans="1:31" ht="12.75" customHeight="1" x14ac:dyDescent="0.2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</row>
    <row r="368" spans="1:31" ht="12.75" customHeight="1" x14ac:dyDescent="0.2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</row>
    <row r="369" spans="1:31" ht="12.75" customHeight="1" x14ac:dyDescent="0.2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</row>
    <row r="370" spans="1:31" ht="12.75" customHeight="1" x14ac:dyDescent="0.2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</row>
    <row r="371" spans="1:31" ht="12.75" customHeight="1" x14ac:dyDescent="0.2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</row>
    <row r="372" spans="1:31" ht="12.75" customHeight="1" x14ac:dyDescent="0.2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</row>
    <row r="373" spans="1:31" ht="12.75" customHeight="1" x14ac:dyDescent="0.2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</row>
    <row r="374" spans="1:31" ht="12.75" customHeight="1" x14ac:dyDescent="0.2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</row>
    <row r="375" spans="1:31" ht="12.75" customHeight="1" x14ac:dyDescent="0.2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</row>
    <row r="376" spans="1:31" ht="12.75" customHeight="1" x14ac:dyDescent="0.2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</row>
    <row r="377" spans="1:31" ht="12.75" customHeight="1" x14ac:dyDescent="0.2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</row>
    <row r="378" spans="1:31" ht="12.75" customHeight="1" x14ac:dyDescent="0.2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</row>
    <row r="379" spans="1:31" ht="12.75" customHeight="1" x14ac:dyDescent="0.2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</row>
    <row r="380" spans="1:31" ht="12.75" customHeight="1" x14ac:dyDescent="0.2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</row>
    <row r="381" spans="1:31" ht="12.75" customHeight="1" x14ac:dyDescent="0.2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</row>
    <row r="382" spans="1:31" ht="12.75" customHeight="1" x14ac:dyDescent="0.2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</row>
    <row r="383" spans="1:31" ht="12.75" customHeight="1" x14ac:dyDescent="0.2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</row>
    <row r="384" spans="1:31" ht="12.75" customHeight="1" x14ac:dyDescent="0.2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</row>
    <row r="385" spans="1:31" ht="12.75" customHeight="1" x14ac:dyDescent="0.2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</row>
    <row r="386" spans="1:31" ht="12.75" customHeight="1" x14ac:dyDescent="0.2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</row>
    <row r="387" spans="1:31" ht="12.75" customHeight="1" x14ac:dyDescent="0.2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</row>
    <row r="388" spans="1:31" ht="12.75" customHeight="1" x14ac:dyDescent="0.2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</row>
    <row r="389" spans="1:31" ht="12.75" customHeight="1" x14ac:dyDescent="0.2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</row>
    <row r="390" spans="1:31" ht="12.75" customHeight="1" x14ac:dyDescent="0.2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</row>
    <row r="391" spans="1:31" ht="12.75" customHeight="1" x14ac:dyDescent="0.2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</row>
    <row r="392" spans="1:31" ht="12.75" customHeight="1" x14ac:dyDescent="0.2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</row>
    <row r="393" spans="1:31" ht="12.75" customHeight="1" x14ac:dyDescent="0.2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</row>
    <row r="394" spans="1:31" ht="12.75" customHeight="1" x14ac:dyDescent="0.2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</row>
    <row r="395" spans="1:31" ht="12.75" customHeight="1" x14ac:dyDescent="0.2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</row>
    <row r="396" spans="1:31" ht="12.75" customHeight="1" x14ac:dyDescent="0.2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</row>
    <row r="397" spans="1:31" ht="12.75" customHeight="1" x14ac:dyDescent="0.2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</row>
    <row r="398" spans="1:31" ht="12.75" customHeight="1" x14ac:dyDescent="0.2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</row>
    <row r="399" spans="1:31" ht="12.75" customHeight="1" x14ac:dyDescent="0.2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</row>
    <row r="400" spans="1:31" ht="12.75" customHeight="1" x14ac:dyDescent="0.2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</row>
    <row r="401" spans="1:31" ht="12.75" customHeight="1" x14ac:dyDescent="0.2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</row>
    <row r="402" spans="1:31" ht="12.75" customHeight="1" x14ac:dyDescent="0.2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</row>
    <row r="403" spans="1:31" ht="12.75" customHeight="1" x14ac:dyDescent="0.2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</row>
    <row r="404" spans="1:31" ht="12.75" customHeight="1" x14ac:dyDescent="0.2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</row>
    <row r="405" spans="1:31" ht="12.75" customHeight="1" x14ac:dyDescent="0.2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</row>
    <row r="406" spans="1:31" ht="12.75" customHeight="1" x14ac:dyDescent="0.2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</row>
    <row r="407" spans="1:31" ht="12.75" customHeight="1" x14ac:dyDescent="0.2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</row>
    <row r="408" spans="1:31" ht="12.75" customHeight="1" x14ac:dyDescent="0.2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</row>
    <row r="409" spans="1:31" ht="12.75" customHeight="1" x14ac:dyDescent="0.2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</row>
    <row r="410" spans="1:31" ht="12.75" customHeight="1" x14ac:dyDescent="0.2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</row>
    <row r="411" spans="1:31" ht="12.75" customHeight="1" x14ac:dyDescent="0.2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</row>
    <row r="412" spans="1:31" ht="12.75" customHeight="1" x14ac:dyDescent="0.2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</row>
    <row r="413" spans="1:31" ht="12.75" customHeight="1" x14ac:dyDescent="0.2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</row>
    <row r="414" spans="1:31" ht="12.75" customHeight="1" x14ac:dyDescent="0.2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</row>
    <row r="415" spans="1:31" ht="12.75" customHeight="1" x14ac:dyDescent="0.2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</row>
    <row r="416" spans="1:31" ht="12.75" customHeight="1" x14ac:dyDescent="0.2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</row>
    <row r="417" spans="1:31" ht="12.75" customHeight="1" x14ac:dyDescent="0.2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</row>
    <row r="418" spans="1:31" ht="12.75" customHeight="1" x14ac:dyDescent="0.2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</row>
    <row r="419" spans="1:31" ht="12.75" customHeight="1" x14ac:dyDescent="0.2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</row>
    <row r="420" spans="1:31" ht="12.75" customHeight="1" x14ac:dyDescent="0.2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</row>
    <row r="421" spans="1:31" ht="12.75" customHeight="1" x14ac:dyDescent="0.2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</row>
    <row r="422" spans="1:31" ht="12.75" customHeight="1" x14ac:dyDescent="0.2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</row>
    <row r="423" spans="1:31" ht="12.75" customHeight="1" x14ac:dyDescent="0.2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</row>
    <row r="424" spans="1:31" ht="12.75" customHeight="1" x14ac:dyDescent="0.2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</row>
    <row r="425" spans="1:31" ht="12.75" customHeight="1" x14ac:dyDescent="0.2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</row>
    <row r="426" spans="1:31" ht="12.75" customHeight="1" x14ac:dyDescent="0.2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</row>
    <row r="427" spans="1:31" ht="12.75" customHeight="1" x14ac:dyDescent="0.2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</row>
    <row r="428" spans="1:31" ht="12.75" customHeight="1" x14ac:dyDescent="0.2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</row>
    <row r="429" spans="1:31" ht="12.75" customHeight="1" x14ac:dyDescent="0.2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</row>
    <row r="430" spans="1:31" ht="12.75" customHeight="1" x14ac:dyDescent="0.2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</row>
    <row r="431" spans="1:31" ht="12.75" customHeight="1" x14ac:dyDescent="0.2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</row>
    <row r="432" spans="1:31" ht="12.75" customHeight="1" x14ac:dyDescent="0.2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</row>
    <row r="433" spans="1:31" ht="12.75" customHeight="1" x14ac:dyDescent="0.2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</row>
    <row r="434" spans="1:31" ht="12.75" customHeight="1" x14ac:dyDescent="0.2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</row>
    <row r="435" spans="1:31" ht="12.75" customHeight="1" x14ac:dyDescent="0.2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</row>
    <row r="436" spans="1:31" ht="12.75" customHeight="1" x14ac:dyDescent="0.2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</row>
    <row r="437" spans="1:31" ht="12.75" customHeight="1" x14ac:dyDescent="0.2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</row>
    <row r="438" spans="1:31" ht="12.75" customHeight="1" x14ac:dyDescent="0.2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</row>
    <row r="439" spans="1:31" ht="12.75" customHeight="1" x14ac:dyDescent="0.2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</row>
    <row r="440" spans="1:31" ht="12.75" customHeight="1" x14ac:dyDescent="0.2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</row>
    <row r="441" spans="1:31" ht="12.75" customHeight="1" x14ac:dyDescent="0.2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</row>
    <row r="442" spans="1:31" ht="12.75" customHeight="1" x14ac:dyDescent="0.2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</row>
    <row r="443" spans="1:31" ht="12.75" customHeight="1" x14ac:dyDescent="0.2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</row>
    <row r="444" spans="1:31" ht="12.75" customHeight="1" x14ac:dyDescent="0.2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</row>
    <row r="445" spans="1:31" ht="12.75" customHeight="1" x14ac:dyDescent="0.2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</row>
    <row r="446" spans="1:31" ht="12.75" customHeight="1" x14ac:dyDescent="0.2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</row>
    <row r="447" spans="1:31" ht="12.75" customHeight="1" x14ac:dyDescent="0.2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</row>
    <row r="448" spans="1:31" ht="12.75" customHeight="1" x14ac:dyDescent="0.2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</row>
    <row r="449" spans="1:31" ht="12.75" customHeight="1" x14ac:dyDescent="0.2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</row>
    <row r="450" spans="1:31" ht="12.75" customHeight="1" x14ac:dyDescent="0.2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</row>
    <row r="451" spans="1:31" ht="12.75" customHeight="1" x14ac:dyDescent="0.2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</row>
    <row r="452" spans="1:31" ht="12.75" customHeight="1" x14ac:dyDescent="0.2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</row>
    <row r="453" spans="1:31" ht="12.75" customHeight="1" x14ac:dyDescent="0.2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</row>
    <row r="454" spans="1:31" ht="12.75" customHeight="1" x14ac:dyDescent="0.2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</row>
    <row r="455" spans="1:31" ht="12.75" customHeight="1" x14ac:dyDescent="0.2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</row>
    <row r="456" spans="1:31" ht="12.75" customHeight="1" x14ac:dyDescent="0.2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</row>
    <row r="457" spans="1:31" ht="12.75" customHeight="1" x14ac:dyDescent="0.2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</row>
    <row r="458" spans="1:31" ht="12.75" customHeight="1" x14ac:dyDescent="0.2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</row>
    <row r="459" spans="1:31" ht="12.75" customHeight="1" x14ac:dyDescent="0.2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</row>
    <row r="460" spans="1:31" ht="12.75" customHeight="1" x14ac:dyDescent="0.2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</row>
    <row r="461" spans="1:31" ht="12.75" customHeight="1" x14ac:dyDescent="0.2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</row>
    <row r="462" spans="1:31" ht="12.75" customHeight="1" x14ac:dyDescent="0.2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</row>
    <row r="463" spans="1:31" ht="12.75" customHeight="1" x14ac:dyDescent="0.2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</row>
    <row r="464" spans="1:31" ht="12.75" customHeight="1" x14ac:dyDescent="0.2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</row>
    <row r="465" spans="1:31" ht="12.75" customHeight="1" x14ac:dyDescent="0.2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</row>
    <row r="466" spans="1:31" ht="12.75" customHeight="1" x14ac:dyDescent="0.2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</row>
    <row r="467" spans="1:31" ht="12.75" customHeight="1" x14ac:dyDescent="0.2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</row>
    <row r="468" spans="1:31" ht="12.75" customHeight="1" x14ac:dyDescent="0.2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</row>
    <row r="469" spans="1:31" ht="12.75" customHeight="1" x14ac:dyDescent="0.2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</row>
    <row r="470" spans="1:31" ht="12.75" customHeight="1" x14ac:dyDescent="0.2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</row>
    <row r="471" spans="1:31" ht="12.75" customHeight="1" x14ac:dyDescent="0.2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</row>
    <row r="472" spans="1:31" ht="12.75" customHeight="1" x14ac:dyDescent="0.2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</row>
    <row r="473" spans="1:31" ht="12.75" customHeight="1" x14ac:dyDescent="0.2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</row>
    <row r="474" spans="1:31" ht="12.75" customHeight="1" x14ac:dyDescent="0.2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</row>
    <row r="475" spans="1:31" ht="12.75" customHeight="1" x14ac:dyDescent="0.2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</row>
    <row r="476" spans="1:31" ht="12.75" customHeight="1" x14ac:dyDescent="0.2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</row>
    <row r="477" spans="1:31" ht="12.75" customHeight="1" x14ac:dyDescent="0.2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</row>
    <row r="478" spans="1:31" ht="12.75" customHeight="1" x14ac:dyDescent="0.2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</row>
    <row r="479" spans="1:31" ht="12.75" customHeight="1" x14ac:dyDescent="0.2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</row>
    <row r="480" spans="1:31" ht="12.75" customHeight="1" x14ac:dyDescent="0.2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</row>
    <row r="481" spans="1:31" ht="12.75" customHeight="1" x14ac:dyDescent="0.2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</row>
    <row r="482" spans="1:31" ht="12.75" customHeight="1" x14ac:dyDescent="0.2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</row>
    <row r="483" spans="1:31" ht="12.75" customHeight="1" x14ac:dyDescent="0.2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</row>
    <row r="484" spans="1:31" ht="12.75" customHeight="1" x14ac:dyDescent="0.2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</row>
    <row r="485" spans="1:31" ht="12.75" customHeight="1" x14ac:dyDescent="0.2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</row>
    <row r="486" spans="1:31" ht="12.75" customHeight="1" x14ac:dyDescent="0.2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</row>
    <row r="487" spans="1:31" ht="12.75" customHeight="1" x14ac:dyDescent="0.2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</row>
    <row r="488" spans="1:31" ht="12.75" customHeight="1" x14ac:dyDescent="0.2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</row>
    <row r="489" spans="1:31" ht="12.75" customHeight="1" x14ac:dyDescent="0.2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</row>
    <row r="490" spans="1:31" ht="12.75" customHeight="1" x14ac:dyDescent="0.2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</row>
    <row r="491" spans="1:31" ht="12.75" customHeight="1" x14ac:dyDescent="0.2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</row>
    <row r="492" spans="1:31" ht="12.75" customHeight="1" x14ac:dyDescent="0.2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</row>
    <row r="493" spans="1:31" ht="12.75" customHeight="1" x14ac:dyDescent="0.2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</row>
    <row r="494" spans="1:31" ht="12.75" customHeight="1" x14ac:dyDescent="0.2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</row>
    <row r="495" spans="1:31" ht="12.75" customHeight="1" x14ac:dyDescent="0.2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</row>
    <row r="496" spans="1:31" ht="12.75" customHeight="1" x14ac:dyDescent="0.2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</row>
    <row r="497" spans="1:31" ht="12.75" customHeight="1" x14ac:dyDescent="0.2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</row>
    <row r="498" spans="1:31" ht="12.75" customHeight="1" x14ac:dyDescent="0.2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</row>
    <row r="499" spans="1:31" ht="12.75" customHeight="1" x14ac:dyDescent="0.2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</row>
    <row r="500" spans="1:31" ht="12.75" customHeight="1" x14ac:dyDescent="0.2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</row>
    <row r="501" spans="1:31" ht="12.75" customHeight="1" x14ac:dyDescent="0.2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</row>
    <row r="502" spans="1:31" ht="12.75" customHeight="1" x14ac:dyDescent="0.2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</row>
    <row r="503" spans="1:31" ht="12.75" customHeight="1" x14ac:dyDescent="0.2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</row>
    <row r="504" spans="1:31" ht="12.75" customHeight="1" x14ac:dyDescent="0.2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</row>
    <row r="505" spans="1:31" ht="12.75" customHeight="1" x14ac:dyDescent="0.2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</row>
    <row r="506" spans="1:31" ht="12.75" customHeight="1" x14ac:dyDescent="0.2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</row>
    <row r="507" spans="1:31" ht="12.75" customHeight="1" x14ac:dyDescent="0.2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</row>
    <row r="508" spans="1:31" ht="12.75" customHeight="1" x14ac:dyDescent="0.2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</row>
    <row r="509" spans="1:31" ht="12.75" customHeight="1" x14ac:dyDescent="0.2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</row>
    <row r="510" spans="1:31" ht="12.75" customHeight="1" x14ac:dyDescent="0.2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  <c r="AD510" s="135"/>
      <c r="AE510" s="135"/>
    </row>
    <row r="511" spans="1:31" ht="12.75" customHeight="1" x14ac:dyDescent="0.2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  <c r="AA511" s="135"/>
      <c r="AB511" s="135"/>
      <c r="AC511" s="135"/>
      <c r="AD511" s="135"/>
      <c r="AE511" s="135"/>
    </row>
    <row r="512" spans="1:31" ht="12.75" customHeight="1" x14ac:dyDescent="0.2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  <c r="AD512" s="135"/>
      <c r="AE512" s="135"/>
    </row>
    <row r="513" spans="1:31" ht="12.75" customHeight="1" x14ac:dyDescent="0.2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  <c r="AD513" s="135"/>
      <c r="AE513" s="135"/>
    </row>
    <row r="514" spans="1:31" ht="12.75" customHeight="1" x14ac:dyDescent="0.2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  <c r="AD514" s="135"/>
      <c r="AE514" s="135"/>
    </row>
    <row r="515" spans="1:31" ht="12.75" customHeight="1" x14ac:dyDescent="0.2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  <c r="AA515" s="135"/>
      <c r="AB515" s="135"/>
      <c r="AC515" s="135"/>
      <c r="AD515" s="135"/>
      <c r="AE515" s="135"/>
    </row>
    <row r="516" spans="1:31" ht="12.75" customHeight="1" x14ac:dyDescent="0.2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  <c r="AA516" s="135"/>
      <c r="AB516" s="135"/>
      <c r="AC516" s="135"/>
      <c r="AD516" s="135"/>
      <c r="AE516" s="135"/>
    </row>
    <row r="517" spans="1:31" ht="12.75" customHeight="1" x14ac:dyDescent="0.2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  <c r="AA517" s="135"/>
      <c r="AB517" s="135"/>
      <c r="AC517" s="135"/>
      <c r="AD517" s="135"/>
      <c r="AE517" s="135"/>
    </row>
    <row r="518" spans="1:31" ht="12.75" customHeight="1" x14ac:dyDescent="0.2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  <c r="AA518" s="135"/>
      <c r="AB518" s="135"/>
      <c r="AC518" s="135"/>
      <c r="AD518" s="135"/>
      <c r="AE518" s="135"/>
    </row>
    <row r="519" spans="1:31" ht="12.75" customHeight="1" x14ac:dyDescent="0.2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  <c r="AD519" s="135"/>
      <c r="AE519" s="135"/>
    </row>
    <row r="520" spans="1:31" ht="12.75" customHeight="1" x14ac:dyDescent="0.2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  <c r="AD520" s="135"/>
      <c r="AE520" s="135"/>
    </row>
    <row r="521" spans="1:31" ht="12.75" customHeight="1" x14ac:dyDescent="0.2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/>
      <c r="AD521" s="135"/>
      <c r="AE521" s="135"/>
    </row>
    <row r="522" spans="1:31" ht="12.75" customHeight="1" x14ac:dyDescent="0.2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  <c r="AA522" s="135"/>
      <c r="AB522" s="135"/>
      <c r="AC522" s="135"/>
      <c r="AD522" s="135"/>
      <c r="AE522" s="135"/>
    </row>
    <row r="523" spans="1:31" ht="12.75" customHeight="1" x14ac:dyDescent="0.2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  <c r="AA523" s="135"/>
      <c r="AB523" s="135"/>
      <c r="AC523" s="135"/>
      <c r="AD523" s="135"/>
      <c r="AE523" s="135"/>
    </row>
    <row r="524" spans="1:31" ht="12.75" customHeight="1" x14ac:dyDescent="0.2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  <c r="AD524" s="135"/>
      <c r="AE524" s="135"/>
    </row>
    <row r="525" spans="1:31" ht="12.75" customHeight="1" x14ac:dyDescent="0.2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  <c r="AA525" s="135"/>
      <c r="AB525" s="135"/>
      <c r="AC525" s="135"/>
      <c r="AD525" s="135"/>
      <c r="AE525" s="135"/>
    </row>
    <row r="526" spans="1:31" ht="12.75" customHeight="1" x14ac:dyDescent="0.2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  <c r="AA526" s="135"/>
      <c r="AB526" s="135"/>
      <c r="AC526" s="135"/>
      <c r="AD526" s="135"/>
      <c r="AE526" s="135"/>
    </row>
    <row r="527" spans="1:31" ht="12.75" customHeight="1" x14ac:dyDescent="0.2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  <c r="AA527" s="135"/>
      <c r="AB527" s="135"/>
      <c r="AC527" s="135"/>
      <c r="AD527" s="135"/>
      <c r="AE527" s="135"/>
    </row>
    <row r="528" spans="1:31" ht="12.75" customHeight="1" x14ac:dyDescent="0.2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  <c r="AB528" s="135"/>
      <c r="AC528" s="135"/>
      <c r="AD528" s="135"/>
      <c r="AE528" s="135"/>
    </row>
    <row r="529" spans="1:31" ht="12.75" customHeight="1" x14ac:dyDescent="0.2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  <c r="AA529" s="135"/>
      <c r="AB529" s="135"/>
      <c r="AC529" s="135"/>
      <c r="AD529" s="135"/>
      <c r="AE529" s="135"/>
    </row>
    <row r="530" spans="1:31" ht="12.75" customHeight="1" x14ac:dyDescent="0.2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  <c r="AA530" s="135"/>
      <c r="AB530" s="135"/>
      <c r="AC530" s="135"/>
      <c r="AD530" s="135"/>
      <c r="AE530" s="135"/>
    </row>
    <row r="531" spans="1:31" ht="12.75" customHeight="1" x14ac:dyDescent="0.2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  <c r="AA531" s="135"/>
      <c r="AB531" s="135"/>
      <c r="AC531" s="135"/>
      <c r="AD531" s="135"/>
      <c r="AE531" s="135"/>
    </row>
    <row r="532" spans="1:31" ht="12.75" customHeight="1" x14ac:dyDescent="0.2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  <c r="AA532" s="135"/>
      <c r="AB532" s="135"/>
      <c r="AC532" s="135"/>
      <c r="AD532" s="135"/>
      <c r="AE532" s="135"/>
    </row>
    <row r="533" spans="1:31" ht="12.75" customHeight="1" x14ac:dyDescent="0.2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  <c r="AB533" s="135"/>
      <c r="AC533" s="135"/>
      <c r="AD533" s="135"/>
      <c r="AE533" s="135"/>
    </row>
    <row r="534" spans="1:31" ht="12.75" customHeight="1" x14ac:dyDescent="0.2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  <c r="AA534" s="135"/>
      <c r="AB534" s="135"/>
      <c r="AC534" s="135"/>
      <c r="AD534" s="135"/>
      <c r="AE534" s="135"/>
    </row>
    <row r="535" spans="1:31" ht="12.75" customHeight="1" x14ac:dyDescent="0.2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  <c r="AA535" s="135"/>
      <c r="AB535" s="135"/>
      <c r="AC535" s="135"/>
      <c r="AD535" s="135"/>
      <c r="AE535" s="135"/>
    </row>
    <row r="536" spans="1:31" ht="12.75" customHeight="1" x14ac:dyDescent="0.2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  <c r="AD536" s="135"/>
      <c r="AE536" s="135"/>
    </row>
    <row r="537" spans="1:31" ht="12.75" customHeight="1" x14ac:dyDescent="0.2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  <c r="AD537" s="135"/>
      <c r="AE537" s="135"/>
    </row>
    <row r="538" spans="1:31" ht="12.75" customHeight="1" x14ac:dyDescent="0.2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  <c r="AD538" s="135"/>
      <c r="AE538" s="135"/>
    </row>
    <row r="539" spans="1:31" ht="12.75" customHeight="1" x14ac:dyDescent="0.2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  <c r="AB539" s="135"/>
      <c r="AC539" s="135"/>
      <c r="AD539" s="135"/>
      <c r="AE539" s="135"/>
    </row>
    <row r="540" spans="1:31" ht="12.75" customHeight="1" x14ac:dyDescent="0.2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  <c r="AA540" s="135"/>
      <c r="AB540" s="135"/>
      <c r="AC540" s="135"/>
      <c r="AD540" s="135"/>
      <c r="AE540" s="135"/>
    </row>
    <row r="541" spans="1:31" ht="12.75" customHeight="1" x14ac:dyDescent="0.2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  <c r="AB541" s="135"/>
      <c r="AC541" s="135"/>
      <c r="AD541" s="135"/>
      <c r="AE541" s="135"/>
    </row>
    <row r="542" spans="1:31" ht="12.75" customHeight="1" x14ac:dyDescent="0.2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  <c r="AD542" s="135"/>
      <c r="AE542" s="135"/>
    </row>
    <row r="543" spans="1:31" ht="12.75" customHeight="1" x14ac:dyDescent="0.2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  <c r="AA543" s="135"/>
      <c r="AB543" s="135"/>
      <c r="AC543" s="135"/>
      <c r="AD543" s="135"/>
      <c r="AE543" s="135"/>
    </row>
    <row r="544" spans="1:31" ht="12.75" customHeight="1" x14ac:dyDescent="0.2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  <c r="AA544" s="135"/>
      <c r="AB544" s="135"/>
      <c r="AC544" s="135"/>
      <c r="AD544" s="135"/>
      <c r="AE544" s="135"/>
    </row>
    <row r="545" spans="1:31" ht="12.75" customHeight="1" x14ac:dyDescent="0.2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  <c r="AA545" s="135"/>
      <c r="AB545" s="135"/>
      <c r="AC545" s="135"/>
      <c r="AD545" s="135"/>
      <c r="AE545" s="135"/>
    </row>
    <row r="546" spans="1:31" ht="12.75" customHeight="1" x14ac:dyDescent="0.2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  <c r="AA546" s="135"/>
      <c r="AB546" s="135"/>
      <c r="AC546" s="135"/>
      <c r="AD546" s="135"/>
      <c r="AE546" s="135"/>
    </row>
    <row r="547" spans="1:31" ht="12.75" customHeight="1" x14ac:dyDescent="0.2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  <c r="AA547" s="135"/>
      <c r="AB547" s="135"/>
      <c r="AC547" s="135"/>
      <c r="AD547" s="135"/>
      <c r="AE547" s="135"/>
    </row>
    <row r="548" spans="1:31" ht="12.75" customHeight="1" x14ac:dyDescent="0.2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  <c r="AA548" s="135"/>
      <c r="AB548" s="135"/>
      <c r="AC548" s="135"/>
      <c r="AD548" s="135"/>
      <c r="AE548" s="135"/>
    </row>
    <row r="549" spans="1:31" ht="12.75" customHeight="1" x14ac:dyDescent="0.2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  <c r="AA549" s="135"/>
      <c r="AB549" s="135"/>
      <c r="AC549" s="135"/>
      <c r="AD549" s="135"/>
      <c r="AE549" s="135"/>
    </row>
    <row r="550" spans="1:31" ht="12.75" customHeight="1" x14ac:dyDescent="0.2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  <c r="AA550" s="135"/>
      <c r="AB550" s="135"/>
      <c r="AC550" s="135"/>
      <c r="AD550" s="135"/>
      <c r="AE550" s="135"/>
    </row>
    <row r="551" spans="1:31" ht="12.75" customHeight="1" x14ac:dyDescent="0.2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  <c r="AA551" s="135"/>
      <c r="AB551" s="135"/>
      <c r="AC551" s="135"/>
      <c r="AD551" s="135"/>
      <c r="AE551" s="135"/>
    </row>
    <row r="552" spans="1:31" ht="12.75" customHeight="1" x14ac:dyDescent="0.2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  <c r="AA552" s="135"/>
      <c r="AB552" s="135"/>
      <c r="AC552" s="135"/>
      <c r="AD552" s="135"/>
      <c r="AE552" s="135"/>
    </row>
    <row r="553" spans="1:31" ht="12.75" customHeight="1" x14ac:dyDescent="0.2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  <c r="AA553" s="135"/>
      <c r="AB553" s="135"/>
      <c r="AC553" s="135"/>
      <c r="AD553" s="135"/>
      <c r="AE553" s="135"/>
    </row>
    <row r="554" spans="1:31" ht="12.75" customHeight="1" x14ac:dyDescent="0.2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  <c r="AA554" s="135"/>
      <c r="AB554" s="135"/>
      <c r="AC554" s="135"/>
      <c r="AD554" s="135"/>
      <c r="AE554" s="135"/>
    </row>
    <row r="555" spans="1:31" ht="12.75" customHeight="1" x14ac:dyDescent="0.2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  <c r="AA555" s="135"/>
      <c r="AB555" s="135"/>
      <c r="AC555" s="135"/>
      <c r="AD555" s="135"/>
      <c r="AE555" s="135"/>
    </row>
    <row r="556" spans="1:31" ht="12.75" customHeight="1" x14ac:dyDescent="0.2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  <c r="AA556" s="135"/>
      <c r="AB556" s="135"/>
      <c r="AC556" s="135"/>
      <c r="AD556" s="135"/>
      <c r="AE556" s="135"/>
    </row>
    <row r="557" spans="1:31" ht="12.75" customHeight="1" x14ac:dyDescent="0.2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  <c r="AA557" s="135"/>
      <c r="AB557" s="135"/>
      <c r="AC557" s="135"/>
      <c r="AD557" s="135"/>
      <c r="AE557" s="135"/>
    </row>
    <row r="558" spans="1:31" ht="12.75" customHeight="1" x14ac:dyDescent="0.2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  <c r="AA558" s="135"/>
      <c r="AB558" s="135"/>
      <c r="AC558" s="135"/>
      <c r="AD558" s="135"/>
      <c r="AE558" s="135"/>
    </row>
    <row r="559" spans="1:31" ht="12.75" customHeight="1" x14ac:dyDescent="0.2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  <c r="AA559" s="135"/>
      <c r="AB559" s="135"/>
      <c r="AC559" s="135"/>
      <c r="AD559" s="135"/>
      <c r="AE559" s="135"/>
    </row>
    <row r="560" spans="1:31" ht="12.75" customHeight="1" x14ac:dyDescent="0.2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  <c r="AA560" s="135"/>
      <c r="AB560" s="135"/>
      <c r="AC560" s="135"/>
      <c r="AD560" s="135"/>
      <c r="AE560" s="135"/>
    </row>
    <row r="561" spans="1:31" ht="12.75" customHeight="1" x14ac:dyDescent="0.2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  <c r="AB561" s="135"/>
      <c r="AC561" s="135"/>
      <c r="AD561" s="135"/>
      <c r="AE561" s="135"/>
    </row>
    <row r="562" spans="1:31" ht="12.75" customHeight="1" x14ac:dyDescent="0.2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  <c r="AA562" s="135"/>
      <c r="AB562" s="135"/>
      <c r="AC562" s="135"/>
      <c r="AD562" s="135"/>
      <c r="AE562" s="135"/>
    </row>
    <row r="563" spans="1:31" ht="12.75" customHeight="1" x14ac:dyDescent="0.2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  <c r="AA563" s="135"/>
      <c r="AB563" s="135"/>
      <c r="AC563" s="135"/>
      <c r="AD563" s="135"/>
      <c r="AE563" s="135"/>
    </row>
    <row r="564" spans="1:31" ht="12.75" customHeight="1" x14ac:dyDescent="0.2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  <c r="AB564" s="135"/>
      <c r="AC564" s="135"/>
      <c r="AD564" s="135"/>
      <c r="AE564" s="135"/>
    </row>
    <row r="565" spans="1:31" ht="12.75" customHeight="1" x14ac:dyDescent="0.2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  <c r="AA565" s="135"/>
      <c r="AB565" s="135"/>
      <c r="AC565" s="135"/>
      <c r="AD565" s="135"/>
      <c r="AE565" s="135"/>
    </row>
    <row r="566" spans="1:31" ht="12.75" customHeight="1" x14ac:dyDescent="0.2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  <c r="AA566" s="135"/>
      <c r="AB566" s="135"/>
      <c r="AC566" s="135"/>
      <c r="AD566" s="135"/>
      <c r="AE566" s="135"/>
    </row>
    <row r="567" spans="1:31" ht="12.75" customHeight="1" x14ac:dyDescent="0.2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  <c r="AA567" s="135"/>
      <c r="AB567" s="135"/>
      <c r="AC567" s="135"/>
      <c r="AD567" s="135"/>
      <c r="AE567" s="135"/>
    </row>
    <row r="568" spans="1:31" ht="12.75" customHeight="1" x14ac:dyDescent="0.2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  <c r="AA568" s="135"/>
      <c r="AB568" s="135"/>
      <c r="AC568" s="135"/>
      <c r="AD568" s="135"/>
      <c r="AE568" s="135"/>
    </row>
    <row r="569" spans="1:31" ht="12.75" customHeight="1" x14ac:dyDescent="0.2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  <c r="AA569" s="135"/>
      <c r="AB569" s="135"/>
      <c r="AC569" s="135"/>
      <c r="AD569" s="135"/>
      <c r="AE569" s="135"/>
    </row>
    <row r="570" spans="1:31" ht="12.75" customHeight="1" x14ac:dyDescent="0.2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  <c r="AA570" s="135"/>
      <c r="AB570" s="135"/>
      <c r="AC570" s="135"/>
      <c r="AD570" s="135"/>
      <c r="AE570" s="135"/>
    </row>
    <row r="571" spans="1:31" ht="12.75" customHeight="1" x14ac:dyDescent="0.2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  <c r="AA571" s="135"/>
      <c r="AB571" s="135"/>
      <c r="AC571" s="135"/>
      <c r="AD571" s="135"/>
      <c r="AE571" s="135"/>
    </row>
    <row r="572" spans="1:31" ht="12.75" customHeight="1" x14ac:dyDescent="0.2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  <c r="AA572" s="135"/>
      <c r="AB572" s="135"/>
      <c r="AC572" s="135"/>
      <c r="AD572" s="135"/>
      <c r="AE572" s="135"/>
    </row>
    <row r="573" spans="1:31" ht="12.75" customHeight="1" x14ac:dyDescent="0.2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  <c r="AA573" s="135"/>
      <c r="AB573" s="135"/>
      <c r="AC573" s="135"/>
      <c r="AD573" s="135"/>
      <c r="AE573" s="135"/>
    </row>
    <row r="574" spans="1:31" ht="12.75" customHeight="1" x14ac:dyDescent="0.2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  <c r="AA574" s="135"/>
      <c r="AB574" s="135"/>
      <c r="AC574" s="135"/>
      <c r="AD574" s="135"/>
      <c r="AE574" s="135"/>
    </row>
    <row r="575" spans="1:31" ht="12.75" customHeight="1" x14ac:dyDescent="0.2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  <c r="AA575" s="135"/>
      <c r="AB575" s="135"/>
      <c r="AC575" s="135"/>
      <c r="AD575" s="135"/>
      <c r="AE575" s="135"/>
    </row>
    <row r="576" spans="1:31" ht="12.75" customHeight="1" x14ac:dyDescent="0.2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  <c r="AA576" s="135"/>
      <c r="AB576" s="135"/>
      <c r="AC576" s="135"/>
      <c r="AD576" s="135"/>
      <c r="AE576" s="135"/>
    </row>
    <row r="577" spans="1:31" ht="12.75" customHeight="1" x14ac:dyDescent="0.2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  <c r="AA577" s="135"/>
      <c r="AB577" s="135"/>
      <c r="AC577" s="135"/>
      <c r="AD577" s="135"/>
      <c r="AE577" s="135"/>
    </row>
    <row r="578" spans="1:31" ht="12.75" customHeight="1" x14ac:dyDescent="0.2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  <c r="AA578" s="135"/>
      <c r="AB578" s="135"/>
      <c r="AC578" s="135"/>
      <c r="AD578" s="135"/>
      <c r="AE578" s="135"/>
    </row>
    <row r="579" spans="1:31" ht="12.75" customHeight="1" x14ac:dyDescent="0.2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  <c r="AA579" s="135"/>
      <c r="AB579" s="135"/>
      <c r="AC579" s="135"/>
      <c r="AD579" s="135"/>
      <c r="AE579" s="135"/>
    </row>
    <row r="580" spans="1:31" ht="12.75" customHeight="1" x14ac:dyDescent="0.2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  <c r="AA580" s="135"/>
      <c r="AB580" s="135"/>
      <c r="AC580" s="135"/>
      <c r="AD580" s="135"/>
      <c r="AE580" s="135"/>
    </row>
    <row r="581" spans="1:31" ht="12.75" customHeight="1" x14ac:dyDescent="0.2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  <c r="AA581" s="135"/>
      <c r="AB581" s="135"/>
      <c r="AC581" s="135"/>
      <c r="AD581" s="135"/>
      <c r="AE581" s="135"/>
    </row>
    <row r="582" spans="1:31" ht="12.75" customHeight="1" x14ac:dyDescent="0.2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  <c r="AA582" s="135"/>
      <c r="AB582" s="135"/>
      <c r="AC582" s="135"/>
      <c r="AD582" s="135"/>
      <c r="AE582" s="135"/>
    </row>
    <row r="583" spans="1:31" ht="12.75" customHeight="1" x14ac:dyDescent="0.2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  <c r="AA583" s="135"/>
      <c r="AB583" s="135"/>
      <c r="AC583" s="135"/>
      <c r="AD583" s="135"/>
      <c r="AE583" s="135"/>
    </row>
    <row r="584" spans="1:31" ht="12.75" customHeight="1" x14ac:dyDescent="0.2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  <c r="AD584" s="135"/>
      <c r="AE584" s="135"/>
    </row>
    <row r="585" spans="1:31" ht="12.75" customHeight="1" x14ac:dyDescent="0.2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  <c r="AA585" s="135"/>
      <c r="AB585" s="135"/>
      <c r="AC585" s="135"/>
      <c r="AD585" s="135"/>
      <c r="AE585" s="135"/>
    </row>
    <row r="586" spans="1:31" ht="12.75" customHeight="1" x14ac:dyDescent="0.2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  <c r="AA586" s="135"/>
      <c r="AB586" s="135"/>
      <c r="AC586" s="135"/>
      <c r="AD586" s="135"/>
      <c r="AE586" s="135"/>
    </row>
    <row r="587" spans="1:31" ht="12.75" customHeight="1" x14ac:dyDescent="0.2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  <c r="AA587" s="135"/>
      <c r="AB587" s="135"/>
      <c r="AC587" s="135"/>
      <c r="AD587" s="135"/>
      <c r="AE587" s="135"/>
    </row>
    <row r="588" spans="1:31" ht="12.75" customHeight="1" x14ac:dyDescent="0.2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  <c r="AA588" s="135"/>
      <c r="AB588" s="135"/>
      <c r="AC588" s="135"/>
      <c r="AD588" s="135"/>
      <c r="AE588" s="135"/>
    </row>
    <row r="589" spans="1:31" ht="12.75" customHeight="1" x14ac:dyDescent="0.2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  <c r="AA589" s="135"/>
      <c r="AB589" s="135"/>
      <c r="AC589" s="135"/>
      <c r="AD589" s="135"/>
      <c r="AE589" s="135"/>
    </row>
    <row r="590" spans="1:31" ht="12.75" customHeight="1" x14ac:dyDescent="0.2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  <c r="AB590" s="135"/>
      <c r="AC590" s="135"/>
      <c r="AD590" s="135"/>
      <c r="AE590" s="135"/>
    </row>
    <row r="591" spans="1:31" ht="12.75" customHeight="1" x14ac:dyDescent="0.2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  <c r="AD591" s="135"/>
      <c r="AE591" s="135"/>
    </row>
    <row r="592" spans="1:31" ht="12.75" customHeight="1" x14ac:dyDescent="0.2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  <c r="AD592" s="135"/>
      <c r="AE592" s="135"/>
    </row>
    <row r="593" spans="1:31" ht="12.75" customHeight="1" x14ac:dyDescent="0.2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  <c r="AD593" s="135"/>
      <c r="AE593" s="135"/>
    </row>
    <row r="594" spans="1:31" ht="12.75" customHeight="1" x14ac:dyDescent="0.2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  <c r="AB594" s="135"/>
      <c r="AC594" s="135"/>
      <c r="AD594" s="135"/>
      <c r="AE594" s="135"/>
    </row>
    <row r="595" spans="1:31" ht="12.75" customHeight="1" x14ac:dyDescent="0.2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  <c r="AA595" s="135"/>
      <c r="AB595" s="135"/>
      <c r="AC595" s="135"/>
      <c r="AD595" s="135"/>
      <c r="AE595" s="135"/>
    </row>
    <row r="596" spans="1:31" ht="12.75" customHeight="1" x14ac:dyDescent="0.2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  <c r="AA596" s="135"/>
      <c r="AB596" s="135"/>
      <c r="AC596" s="135"/>
      <c r="AD596" s="135"/>
      <c r="AE596" s="135"/>
    </row>
    <row r="597" spans="1:31" ht="12.75" customHeight="1" x14ac:dyDescent="0.2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  <c r="AA597" s="135"/>
      <c r="AB597" s="135"/>
      <c r="AC597" s="135"/>
      <c r="AD597" s="135"/>
      <c r="AE597" s="135"/>
    </row>
    <row r="598" spans="1:31" ht="12.75" customHeight="1" x14ac:dyDescent="0.2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  <c r="AA598" s="135"/>
      <c r="AB598" s="135"/>
      <c r="AC598" s="135"/>
      <c r="AD598" s="135"/>
      <c r="AE598" s="135"/>
    </row>
    <row r="599" spans="1:31" ht="12.75" customHeight="1" x14ac:dyDescent="0.2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  <c r="AA599" s="135"/>
      <c r="AB599" s="135"/>
      <c r="AC599" s="135"/>
      <c r="AD599" s="135"/>
      <c r="AE599" s="135"/>
    </row>
    <row r="600" spans="1:31" ht="12.75" customHeight="1" x14ac:dyDescent="0.2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  <c r="AA600" s="135"/>
      <c r="AB600" s="135"/>
      <c r="AC600" s="135"/>
      <c r="AD600" s="135"/>
      <c r="AE600" s="135"/>
    </row>
    <row r="601" spans="1:31" ht="12.75" customHeight="1" x14ac:dyDescent="0.2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  <c r="AA601" s="135"/>
      <c r="AB601" s="135"/>
      <c r="AC601" s="135"/>
      <c r="AD601" s="135"/>
      <c r="AE601" s="135"/>
    </row>
    <row r="602" spans="1:31" ht="12.75" customHeight="1" x14ac:dyDescent="0.2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  <c r="AA602" s="135"/>
      <c r="AB602" s="135"/>
      <c r="AC602" s="135"/>
      <c r="AD602" s="135"/>
      <c r="AE602" s="135"/>
    </row>
    <row r="603" spans="1:31" ht="12.75" customHeight="1" x14ac:dyDescent="0.2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  <c r="AA603" s="135"/>
      <c r="AB603" s="135"/>
      <c r="AC603" s="135"/>
      <c r="AD603" s="135"/>
      <c r="AE603" s="135"/>
    </row>
    <row r="604" spans="1:31" ht="12.75" customHeight="1" x14ac:dyDescent="0.2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  <c r="AA604" s="135"/>
      <c r="AB604" s="135"/>
      <c r="AC604" s="135"/>
      <c r="AD604" s="135"/>
      <c r="AE604" s="135"/>
    </row>
    <row r="605" spans="1:31" ht="12.75" customHeight="1" x14ac:dyDescent="0.2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  <c r="AA605" s="135"/>
      <c r="AB605" s="135"/>
      <c r="AC605" s="135"/>
      <c r="AD605" s="135"/>
      <c r="AE605" s="135"/>
    </row>
    <row r="606" spans="1:31" ht="12.75" customHeight="1" x14ac:dyDescent="0.2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  <c r="AA606" s="135"/>
      <c r="AB606" s="135"/>
      <c r="AC606" s="135"/>
      <c r="AD606" s="135"/>
      <c r="AE606" s="135"/>
    </row>
    <row r="607" spans="1:31" ht="12.75" customHeight="1" x14ac:dyDescent="0.2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  <c r="AA607" s="135"/>
      <c r="AB607" s="135"/>
      <c r="AC607" s="135"/>
      <c r="AD607" s="135"/>
      <c r="AE607" s="135"/>
    </row>
    <row r="608" spans="1:31" ht="12.75" customHeight="1" x14ac:dyDescent="0.2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  <c r="AA608" s="135"/>
      <c r="AB608" s="135"/>
      <c r="AC608" s="135"/>
      <c r="AD608" s="135"/>
      <c r="AE608" s="135"/>
    </row>
    <row r="609" spans="1:31" ht="12.75" customHeight="1" x14ac:dyDescent="0.2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  <c r="AA609" s="135"/>
      <c r="AB609" s="135"/>
      <c r="AC609" s="135"/>
      <c r="AD609" s="135"/>
      <c r="AE609" s="135"/>
    </row>
    <row r="610" spans="1:31" ht="12.75" customHeight="1" x14ac:dyDescent="0.2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  <c r="AA610" s="135"/>
      <c r="AB610" s="135"/>
      <c r="AC610" s="135"/>
      <c r="AD610" s="135"/>
      <c r="AE610" s="135"/>
    </row>
    <row r="611" spans="1:31" ht="12.75" customHeight="1" x14ac:dyDescent="0.2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  <c r="AA611" s="135"/>
      <c r="AB611" s="135"/>
      <c r="AC611" s="135"/>
      <c r="AD611" s="135"/>
      <c r="AE611" s="135"/>
    </row>
    <row r="612" spans="1:31" ht="12.75" customHeight="1" x14ac:dyDescent="0.2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  <c r="AA612" s="135"/>
      <c r="AB612" s="135"/>
      <c r="AC612" s="135"/>
      <c r="AD612" s="135"/>
      <c r="AE612" s="135"/>
    </row>
    <row r="613" spans="1:31" ht="12.75" customHeight="1" x14ac:dyDescent="0.2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  <c r="AA613" s="135"/>
      <c r="AB613" s="135"/>
      <c r="AC613" s="135"/>
      <c r="AD613" s="135"/>
      <c r="AE613" s="135"/>
    </row>
    <row r="614" spans="1:31" ht="12.75" customHeight="1" x14ac:dyDescent="0.2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  <c r="AA614" s="135"/>
      <c r="AB614" s="135"/>
      <c r="AC614" s="135"/>
      <c r="AD614" s="135"/>
      <c r="AE614" s="135"/>
    </row>
    <row r="615" spans="1:31" ht="12.75" customHeight="1" x14ac:dyDescent="0.2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  <c r="AA615" s="135"/>
      <c r="AB615" s="135"/>
      <c r="AC615" s="135"/>
      <c r="AD615" s="135"/>
      <c r="AE615" s="135"/>
    </row>
    <row r="616" spans="1:31" ht="12.75" customHeight="1" x14ac:dyDescent="0.2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  <c r="AA616" s="135"/>
      <c r="AB616" s="135"/>
      <c r="AC616" s="135"/>
      <c r="AD616" s="135"/>
      <c r="AE616" s="135"/>
    </row>
    <row r="617" spans="1:31" ht="12.75" customHeight="1" x14ac:dyDescent="0.2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  <c r="AA617" s="135"/>
      <c r="AB617" s="135"/>
      <c r="AC617" s="135"/>
      <c r="AD617" s="135"/>
      <c r="AE617" s="135"/>
    </row>
    <row r="618" spans="1:31" ht="12.75" customHeight="1" x14ac:dyDescent="0.2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  <c r="AA618" s="135"/>
      <c r="AB618" s="135"/>
      <c r="AC618" s="135"/>
      <c r="AD618" s="135"/>
      <c r="AE618" s="135"/>
    </row>
    <row r="619" spans="1:31" ht="12.75" customHeight="1" x14ac:dyDescent="0.2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  <c r="AA619" s="135"/>
      <c r="AB619" s="135"/>
      <c r="AC619" s="135"/>
      <c r="AD619" s="135"/>
      <c r="AE619" s="135"/>
    </row>
    <row r="620" spans="1:31" ht="12.75" customHeight="1" x14ac:dyDescent="0.2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  <c r="AA620" s="135"/>
      <c r="AB620" s="135"/>
      <c r="AC620" s="135"/>
      <c r="AD620" s="135"/>
      <c r="AE620" s="135"/>
    </row>
    <row r="621" spans="1:31" ht="12.75" customHeight="1" x14ac:dyDescent="0.2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  <c r="AA621" s="135"/>
      <c r="AB621" s="135"/>
      <c r="AC621" s="135"/>
      <c r="AD621" s="135"/>
      <c r="AE621" s="135"/>
    </row>
    <row r="622" spans="1:31" ht="12.75" customHeight="1" x14ac:dyDescent="0.2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  <c r="AA622" s="135"/>
      <c r="AB622" s="135"/>
      <c r="AC622" s="135"/>
      <c r="AD622" s="135"/>
      <c r="AE622" s="135"/>
    </row>
    <row r="623" spans="1:31" ht="12.75" customHeight="1" x14ac:dyDescent="0.2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  <c r="AA623" s="135"/>
      <c r="AB623" s="135"/>
      <c r="AC623" s="135"/>
      <c r="AD623" s="135"/>
      <c r="AE623" s="135"/>
    </row>
    <row r="624" spans="1:31" ht="12.75" customHeight="1" x14ac:dyDescent="0.2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  <c r="AA624" s="135"/>
      <c r="AB624" s="135"/>
      <c r="AC624" s="135"/>
      <c r="AD624" s="135"/>
      <c r="AE624" s="135"/>
    </row>
    <row r="625" spans="1:31" ht="12.75" customHeight="1" x14ac:dyDescent="0.2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  <c r="AA625" s="135"/>
      <c r="AB625" s="135"/>
      <c r="AC625" s="135"/>
      <c r="AD625" s="135"/>
      <c r="AE625" s="135"/>
    </row>
    <row r="626" spans="1:31" ht="12.75" customHeight="1" x14ac:dyDescent="0.2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  <c r="AA626" s="135"/>
      <c r="AB626" s="135"/>
      <c r="AC626" s="135"/>
      <c r="AD626" s="135"/>
      <c r="AE626" s="135"/>
    </row>
    <row r="627" spans="1:31" ht="12.75" customHeight="1" x14ac:dyDescent="0.2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  <c r="AA627" s="135"/>
      <c r="AB627" s="135"/>
      <c r="AC627" s="135"/>
      <c r="AD627" s="135"/>
      <c r="AE627" s="135"/>
    </row>
    <row r="628" spans="1:31" ht="12.75" customHeight="1" x14ac:dyDescent="0.2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  <c r="AA628" s="135"/>
      <c r="AB628" s="135"/>
      <c r="AC628" s="135"/>
      <c r="AD628" s="135"/>
      <c r="AE628" s="135"/>
    </row>
    <row r="629" spans="1:31" ht="12.75" customHeight="1" x14ac:dyDescent="0.2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  <c r="AA629" s="135"/>
      <c r="AB629" s="135"/>
      <c r="AC629" s="135"/>
      <c r="AD629" s="135"/>
      <c r="AE629" s="135"/>
    </row>
    <row r="630" spans="1:31" ht="12.75" customHeight="1" x14ac:dyDescent="0.2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  <c r="AA630" s="135"/>
      <c r="AB630" s="135"/>
      <c r="AC630" s="135"/>
      <c r="AD630" s="135"/>
      <c r="AE630" s="135"/>
    </row>
    <row r="631" spans="1:31" ht="12.75" customHeight="1" x14ac:dyDescent="0.2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</row>
    <row r="632" spans="1:31" ht="12.75" customHeight="1" x14ac:dyDescent="0.2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</row>
    <row r="633" spans="1:31" ht="12.75" customHeight="1" x14ac:dyDescent="0.2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</row>
    <row r="634" spans="1:31" ht="12.75" customHeight="1" x14ac:dyDescent="0.2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</row>
    <row r="635" spans="1:31" ht="12.75" customHeight="1" x14ac:dyDescent="0.2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</row>
    <row r="636" spans="1:31" ht="12.75" customHeight="1" x14ac:dyDescent="0.2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</row>
    <row r="637" spans="1:31" ht="12.75" customHeight="1" x14ac:dyDescent="0.2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</row>
    <row r="638" spans="1:31" ht="12.75" customHeight="1" x14ac:dyDescent="0.2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</row>
    <row r="639" spans="1:31" ht="12.75" customHeight="1" x14ac:dyDescent="0.2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</row>
    <row r="640" spans="1:31" ht="12.75" customHeight="1" x14ac:dyDescent="0.2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</row>
    <row r="641" spans="1:31" ht="12.75" customHeight="1" x14ac:dyDescent="0.2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</row>
    <row r="642" spans="1:31" ht="12.75" customHeight="1" x14ac:dyDescent="0.2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</row>
    <row r="643" spans="1:31" ht="12.75" customHeight="1" x14ac:dyDescent="0.2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</row>
    <row r="644" spans="1:31" ht="12.75" customHeight="1" x14ac:dyDescent="0.2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</row>
    <row r="645" spans="1:31" ht="12.75" customHeight="1" x14ac:dyDescent="0.2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</row>
    <row r="646" spans="1:31" ht="12.75" customHeight="1" x14ac:dyDescent="0.2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</row>
    <row r="647" spans="1:31" ht="12.75" customHeight="1" x14ac:dyDescent="0.2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</row>
    <row r="648" spans="1:31" ht="12.75" customHeight="1" x14ac:dyDescent="0.2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</row>
    <row r="649" spans="1:31" ht="12.75" customHeight="1" x14ac:dyDescent="0.2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</row>
    <row r="650" spans="1:31" ht="12.75" customHeight="1" x14ac:dyDescent="0.2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</row>
    <row r="651" spans="1:31" ht="12.75" customHeight="1" x14ac:dyDescent="0.2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</row>
    <row r="652" spans="1:31" ht="12.75" customHeight="1" x14ac:dyDescent="0.2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</row>
    <row r="653" spans="1:31" ht="12.75" customHeight="1" x14ac:dyDescent="0.2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</row>
    <row r="654" spans="1:31" ht="12.75" customHeight="1" x14ac:dyDescent="0.2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</row>
    <row r="655" spans="1:31" ht="12.75" customHeight="1" x14ac:dyDescent="0.2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</row>
    <row r="656" spans="1:31" ht="12.75" customHeight="1" x14ac:dyDescent="0.2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</row>
    <row r="657" spans="1:31" ht="12.75" customHeight="1" x14ac:dyDescent="0.2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</row>
    <row r="658" spans="1:31" ht="12.75" customHeight="1" x14ac:dyDescent="0.2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</row>
    <row r="659" spans="1:31" ht="12.75" customHeight="1" x14ac:dyDescent="0.2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</row>
    <row r="660" spans="1:31" ht="12.75" customHeight="1" x14ac:dyDescent="0.2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</row>
    <row r="661" spans="1:31" ht="12.75" customHeight="1" x14ac:dyDescent="0.2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</row>
    <row r="662" spans="1:31" ht="12.75" customHeight="1" x14ac:dyDescent="0.2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</row>
    <row r="663" spans="1:31" ht="12.75" customHeight="1" x14ac:dyDescent="0.2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</row>
    <row r="664" spans="1:31" ht="12.75" customHeight="1" x14ac:dyDescent="0.2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</row>
    <row r="665" spans="1:31" ht="12.75" customHeight="1" x14ac:dyDescent="0.2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</row>
    <row r="666" spans="1:31" ht="12.75" customHeight="1" x14ac:dyDescent="0.2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</row>
    <row r="667" spans="1:31" ht="12.75" customHeight="1" x14ac:dyDescent="0.2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</row>
    <row r="668" spans="1:31" ht="12.75" customHeight="1" x14ac:dyDescent="0.2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</row>
    <row r="669" spans="1:31" ht="12.75" customHeight="1" x14ac:dyDescent="0.2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</row>
    <row r="670" spans="1:31" ht="12.75" customHeight="1" x14ac:dyDescent="0.2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</row>
    <row r="671" spans="1:31" ht="12.75" customHeight="1" x14ac:dyDescent="0.2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</row>
    <row r="672" spans="1:31" ht="12.75" customHeight="1" x14ac:dyDescent="0.2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</row>
    <row r="673" spans="1:31" ht="12.75" customHeight="1" x14ac:dyDescent="0.2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</row>
    <row r="674" spans="1:31" ht="12.75" customHeight="1" x14ac:dyDescent="0.2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</row>
    <row r="675" spans="1:31" ht="12.75" customHeight="1" x14ac:dyDescent="0.2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</row>
    <row r="676" spans="1:31" ht="12.75" customHeight="1" x14ac:dyDescent="0.2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</row>
    <row r="677" spans="1:31" ht="12.75" customHeight="1" x14ac:dyDescent="0.2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</row>
    <row r="678" spans="1:31" ht="12.75" customHeight="1" x14ac:dyDescent="0.2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</row>
    <row r="679" spans="1:31" ht="12.75" customHeight="1" x14ac:dyDescent="0.2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</row>
    <row r="680" spans="1:31" ht="12.75" customHeight="1" x14ac:dyDescent="0.2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</row>
    <row r="681" spans="1:31" ht="12.75" customHeight="1" x14ac:dyDescent="0.2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</row>
    <row r="682" spans="1:31" ht="12.75" customHeight="1" x14ac:dyDescent="0.2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</row>
    <row r="683" spans="1:31" ht="12.75" customHeight="1" x14ac:dyDescent="0.2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</row>
    <row r="684" spans="1:31" ht="12.75" customHeight="1" x14ac:dyDescent="0.2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</row>
    <row r="685" spans="1:31" ht="12.75" customHeight="1" x14ac:dyDescent="0.2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</row>
    <row r="686" spans="1:31" ht="12.75" customHeight="1" x14ac:dyDescent="0.2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</row>
    <row r="687" spans="1:31" ht="12.75" customHeight="1" x14ac:dyDescent="0.2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</row>
    <row r="688" spans="1:31" ht="12.75" customHeight="1" x14ac:dyDescent="0.2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</row>
    <row r="689" spans="1:31" ht="12.75" customHeight="1" x14ac:dyDescent="0.2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</row>
    <row r="690" spans="1:31" ht="12.75" customHeight="1" x14ac:dyDescent="0.2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</row>
    <row r="691" spans="1:31" ht="12.75" customHeight="1" x14ac:dyDescent="0.2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</row>
    <row r="692" spans="1:31" ht="12.75" customHeight="1" x14ac:dyDescent="0.2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</row>
    <row r="693" spans="1:31" ht="12.75" customHeight="1" x14ac:dyDescent="0.2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</row>
    <row r="694" spans="1:31" ht="12.75" customHeight="1" x14ac:dyDescent="0.2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</row>
    <row r="695" spans="1:31" ht="12.75" customHeight="1" x14ac:dyDescent="0.2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</row>
    <row r="696" spans="1:31" ht="12.75" customHeight="1" x14ac:dyDescent="0.2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</row>
    <row r="697" spans="1:31" ht="12.75" customHeight="1" x14ac:dyDescent="0.2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</row>
    <row r="698" spans="1:31" ht="12.75" customHeight="1" x14ac:dyDescent="0.2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</row>
    <row r="699" spans="1:31" ht="12.75" customHeight="1" x14ac:dyDescent="0.2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</row>
    <row r="700" spans="1:31" ht="12.75" customHeight="1" x14ac:dyDescent="0.2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</row>
    <row r="701" spans="1:31" ht="12.75" customHeight="1" x14ac:dyDescent="0.2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</row>
    <row r="702" spans="1:31" ht="12.75" customHeight="1" x14ac:dyDescent="0.2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</row>
    <row r="703" spans="1:31" ht="12.75" customHeight="1" x14ac:dyDescent="0.2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</row>
    <row r="704" spans="1:31" ht="12.75" customHeight="1" x14ac:dyDescent="0.2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</row>
    <row r="705" spans="1:31" ht="12.75" customHeight="1" x14ac:dyDescent="0.2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</row>
    <row r="706" spans="1:31" ht="12.75" customHeight="1" x14ac:dyDescent="0.2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</row>
    <row r="707" spans="1:31" ht="12.75" customHeight="1" x14ac:dyDescent="0.2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</row>
    <row r="708" spans="1:31" ht="12.75" customHeight="1" x14ac:dyDescent="0.2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</row>
    <row r="709" spans="1:31" ht="12.75" customHeight="1" x14ac:dyDescent="0.2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</row>
    <row r="710" spans="1:31" ht="12.75" customHeight="1" x14ac:dyDescent="0.2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</row>
    <row r="711" spans="1:31" ht="12.75" customHeight="1" x14ac:dyDescent="0.2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</row>
    <row r="712" spans="1:31" ht="12.75" customHeight="1" x14ac:dyDescent="0.2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</row>
    <row r="713" spans="1:31" ht="12.75" customHeight="1" x14ac:dyDescent="0.2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</row>
    <row r="714" spans="1:31" ht="12.75" customHeight="1" x14ac:dyDescent="0.2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</row>
    <row r="715" spans="1:31" ht="12.75" customHeight="1" x14ac:dyDescent="0.2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</row>
    <row r="716" spans="1:31" ht="12.75" customHeight="1" x14ac:dyDescent="0.2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</row>
    <row r="717" spans="1:31" ht="12.75" customHeight="1" x14ac:dyDescent="0.2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</row>
    <row r="718" spans="1:31" ht="12.75" customHeight="1" x14ac:dyDescent="0.2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</row>
    <row r="719" spans="1:31" ht="12.75" customHeight="1" x14ac:dyDescent="0.2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</row>
    <row r="720" spans="1:31" ht="12.75" customHeight="1" x14ac:dyDescent="0.2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</row>
    <row r="721" spans="1:31" ht="12.75" customHeight="1" x14ac:dyDescent="0.2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</row>
    <row r="722" spans="1:31" ht="12.75" customHeight="1" x14ac:dyDescent="0.2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</row>
    <row r="723" spans="1:31" ht="12.75" customHeight="1" x14ac:dyDescent="0.2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</row>
    <row r="724" spans="1:31" ht="12.75" customHeight="1" x14ac:dyDescent="0.2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</row>
    <row r="725" spans="1:31" ht="12.75" customHeight="1" x14ac:dyDescent="0.2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</row>
    <row r="726" spans="1:31" ht="12.75" customHeight="1" x14ac:dyDescent="0.2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</row>
    <row r="727" spans="1:31" ht="12.75" customHeight="1" x14ac:dyDescent="0.2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</row>
    <row r="728" spans="1:31" ht="12.75" customHeight="1" x14ac:dyDescent="0.2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</row>
    <row r="729" spans="1:31" ht="12.75" customHeight="1" x14ac:dyDescent="0.2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</row>
    <row r="730" spans="1:31" ht="12.75" customHeight="1" x14ac:dyDescent="0.2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</row>
    <row r="731" spans="1:31" ht="12.75" customHeight="1" x14ac:dyDescent="0.2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</row>
    <row r="732" spans="1:31" ht="12.75" customHeight="1" x14ac:dyDescent="0.2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</row>
    <row r="733" spans="1:31" ht="12.75" customHeight="1" x14ac:dyDescent="0.2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</row>
    <row r="734" spans="1:31" ht="12.75" customHeight="1" x14ac:dyDescent="0.2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</row>
    <row r="735" spans="1:31" ht="12.75" customHeight="1" x14ac:dyDescent="0.2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</row>
    <row r="736" spans="1:31" ht="12.75" customHeight="1" x14ac:dyDescent="0.2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</row>
    <row r="737" spans="1:31" ht="12.75" customHeight="1" x14ac:dyDescent="0.2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</row>
    <row r="738" spans="1:31" ht="12.75" customHeight="1" x14ac:dyDescent="0.2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</row>
    <row r="739" spans="1:31" ht="12.75" customHeight="1" x14ac:dyDescent="0.2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</row>
    <row r="740" spans="1:31" ht="12.75" customHeight="1" x14ac:dyDescent="0.2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</row>
    <row r="741" spans="1:31" ht="12.75" customHeight="1" x14ac:dyDescent="0.2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</row>
    <row r="742" spans="1:31" ht="12.75" customHeight="1" x14ac:dyDescent="0.2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</row>
    <row r="743" spans="1:31" ht="12.75" customHeight="1" x14ac:dyDescent="0.2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</row>
    <row r="744" spans="1:31" ht="12.75" customHeight="1" x14ac:dyDescent="0.2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</row>
    <row r="745" spans="1:31" ht="12.75" customHeight="1" x14ac:dyDescent="0.2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</row>
    <row r="746" spans="1:31" ht="12.75" customHeight="1" x14ac:dyDescent="0.2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</row>
    <row r="747" spans="1:31" ht="12.75" customHeight="1" x14ac:dyDescent="0.2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</row>
    <row r="748" spans="1:31" ht="12.75" customHeight="1" x14ac:dyDescent="0.2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  <c r="AD748" s="135"/>
      <c r="AE748" s="135"/>
    </row>
    <row r="749" spans="1:31" ht="12.75" customHeight="1" x14ac:dyDescent="0.2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  <c r="AA749" s="135"/>
      <c r="AB749" s="135"/>
      <c r="AC749" s="135"/>
      <c r="AD749" s="135"/>
      <c r="AE749" s="135"/>
    </row>
    <row r="750" spans="1:31" ht="12.75" customHeight="1" x14ac:dyDescent="0.2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  <c r="AA750" s="135"/>
      <c r="AB750" s="135"/>
      <c r="AC750" s="135"/>
      <c r="AD750" s="135"/>
      <c r="AE750" s="135"/>
    </row>
    <row r="751" spans="1:31" ht="12.75" customHeight="1" x14ac:dyDescent="0.2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  <c r="AA751" s="135"/>
      <c r="AB751" s="135"/>
      <c r="AC751" s="135"/>
      <c r="AD751" s="135"/>
      <c r="AE751" s="135"/>
    </row>
    <row r="752" spans="1:31" ht="12.75" customHeight="1" x14ac:dyDescent="0.2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  <c r="AA752" s="135"/>
      <c r="AB752" s="135"/>
      <c r="AC752" s="135"/>
      <c r="AD752" s="135"/>
      <c r="AE752" s="135"/>
    </row>
    <row r="753" spans="1:31" ht="12.75" customHeight="1" x14ac:dyDescent="0.2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  <c r="AA753" s="135"/>
      <c r="AB753" s="135"/>
      <c r="AC753" s="135"/>
      <c r="AD753" s="135"/>
      <c r="AE753" s="135"/>
    </row>
    <row r="754" spans="1:31" ht="12.75" customHeight="1" x14ac:dyDescent="0.2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  <c r="AA754" s="135"/>
      <c r="AB754" s="135"/>
      <c r="AC754" s="135"/>
      <c r="AD754" s="135"/>
      <c r="AE754" s="135"/>
    </row>
    <row r="755" spans="1:31" ht="12.75" customHeight="1" x14ac:dyDescent="0.2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  <c r="AA755" s="135"/>
      <c r="AB755" s="135"/>
      <c r="AC755" s="135"/>
      <c r="AD755" s="135"/>
      <c r="AE755" s="135"/>
    </row>
    <row r="756" spans="1:31" ht="12.75" customHeight="1" x14ac:dyDescent="0.2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  <c r="AA756" s="135"/>
      <c r="AB756" s="135"/>
      <c r="AC756" s="135"/>
      <c r="AD756" s="135"/>
      <c r="AE756" s="135"/>
    </row>
    <row r="757" spans="1:31" ht="12.75" customHeight="1" x14ac:dyDescent="0.2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  <c r="AA757" s="135"/>
      <c r="AB757" s="135"/>
      <c r="AC757" s="135"/>
      <c r="AD757" s="135"/>
      <c r="AE757" s="135"/>
    </row>
    <row r="758" spans="1:31" ht="12.75" customHeight="1" x14ac:dyDescent="0.2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  <c r="AA758" s="135"/>
      <c r="AB758" s="135"/>
      <c r="AC758" s="135"/>
      <c r="AD758" s="135"/>
      <c r="AE758" s="135"/>
    </row>
    <row r="759" spans="1:31" ht="12.75" customHeight="1" x14ac:dyDescent="0.2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  <c r="AA759" s="135"/>
      <c r="AB759" s="135"/>
      <c r="AC759" s="135"/>
      <c r="AD759" s="135"/>
      <c r="AE759" s="135"/>
    </row>
    <row r="760" spans="1:31" ht="12.75" customHeight="1" x14ac:dyDescent="0.2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  <c r="AA760" s="135"/>
      <c r="AB760" s="135"/>
      <c r="AC760" s="135"/>
      <c r="AD760" s="135"/>
      <c r="AE760" s="135"/>
    </row>
    <row r="761" spans="1:31" ht="12.75" customHeight="1" x14ac:dyDescent="0.2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  <c r="AA761" s="135"/>
      <c r="AB761" s="135"/>
      <c r="AC761" s="135"/>
      <c r="AD761" s="135"/>
      <c r="AE761" s="135"/>
    </row>
    <row r="762" spans="1:31" ht="12.75" customHeight="1" x14ac:dyDescent="0.2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  <c r="AA762" s="135"/>
      <c r="AB762" s="135"/>
      <c r="AC762" s="135"/>
      <c r="AD762" s="135"/>
      <c r="AE762" s="135"/>
    </row>
    <row r="763" spans="1:31" ht="12.75" customHeight="1" x14ac:dyDescent="0.2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  <c r="AA763" s="135"/>
      <c r="AB763" s="135"/>
      <c r="AC763" s="135"/>
      <c r="AD763" s="135"/>
      <c r="AE763" s="135"/>
    </row>
    <row r="764" spans="1:31" ht="12.75" customHeight="1" x14ac:dyDescent="0.2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  <c r="AA764" s="135"/>
      <c r="AB764" s="135"/>
      <c r="AC764" s="135"/>
      <c r="AD764" s="135"/>
      <c r="AE764" s="135"/>
    </row>
    <row r="765" spans="1:31" ht="12.75" customHeight="1" x14ac:dyDescent="0.2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  <c r="AA765" s="135"/>
      <c r="AB765" s="135"/>
      <c r="AC765" s="135"/>
      <c r="AD765" s="135"/>
      <c r="AE765" s="135"/>
    </row>
    <row r="766" spans="1:31" ht="12.75" customHeight="1" x14ac:dyDescent="0.2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  <c r="AA766" s="135"/>
      <c r="AB766" s="135"/>
      <c r="AC766" s="135"/>
      <c r="AD766" s="135"/>
      <c r="AE766" s="135"/>
    </row>
    <row r="767" spans="1:31" ht="12.75" customHeight="1" x14ac:dyDescent="0.2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  <c r="AA767" s="135"/>
      <c r="AB767" s="135"/>
      <c r="AC767" s="135"/>
      <c r="AD767" s="135"/>
      <c r="AE767" s="135"/>
    </row>
    <row r="768" spans="1:31" ht="12.75" customHeight="1" x14ac:dyDescent="0.2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  <c r="AA768" s="135"/>
      <c r="AB768" s="135"/>
      <c r="AC768" s="135"/>
      <c r="AD768" s="135"/>
      <c r="AE768" s="135"/>
    </row>
    <row r="769" spans="1:31" ht="12.75" customHeight="1" x14ac:dyDescent="0.2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  <c r="AA769" s="135"/>
      <c r="AB769" s="135"/>
      <c r="AC769" s="135"/>
      <c r="AD769" s="135"/>
      <c r="AE769" s="135"/>
    </row>
    <row r="770" spans="1:31" ht="12.75" customHeight="1" x14ac:dyDescent="0.2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  <c r="AA770" s="135"/>
      <c r="AB770" s="135"/>
      <c r="AC770" s="135"/>
      <c r="AD770" s="135"/>
      <c r="AE770" s="135"/>
    </row>
    <row r="771" spans="1:31" ht="12.75" customHeight="1" x14ac:dyDescent="0.2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  <c r="AA771" s="135"/>
      <c r="AB771" s="135"/>
      <c r="AC771" s="135"/>
      <c r="AD771" s="135"/>
      <c r="AE771" s="135"/>
    </row>
    <row r="772" spans="1:31" ht="12.75" customHeight="1" x14ac:dyDescent="0.2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  <c r="AA772" s="135"/>
      <c r="AB772" s="135"/>
      <c r="AC772" s="135"/>
      <c r="AD772" s="135"/>
      <c r="AE772" s="135"/>
    </row>
    <row r="773" spans="1:31" ht="12.75" customHeight="1" x14ac:dyDescent="0.2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  <c r="AA773" s="135"/>
      <c r="AB773" s="135"/>
      <c r="AC773" s="135"/>
      <c r="AD773" s="135"/>
      <c r="AE773" s="135"/>
    </row>
    <row r="774" spans="1:31" ht="12.75" customHeight="1" x14ac:dyDescent="0.2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  <c r="AA774" s="135"/>
      <c r="AB774" s="135"/>
      <c r="AC774" s="135"/>
      <c r="AD774" s="135"/>
      <c r="AE774" s="135"/>
    </row>
    <row r="775" spans="1:31" ht="12.75" customHeight="1" x14ac:dyDescent="0.2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  <c r="AD775" s="135"/>
      <c r="AE775" s="135"/>
    </row>
    <row r="776" spans="1:31" ht="12.75" customHeight="1" x14ac:dyDescent="0.2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  <c r="AA776" s="135"/>
      <c r="AB776" s="135"/>
      <c r="AC776" s="135"/>
      <c r="AD776" s="135"/>
      <c r="AE776" s="135"/>
    </row>
    <row r="777" spans="1:31" ht="12.75" customHeight="1" x14ac:dyDescent="0.2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  <c r="AA777" s="135"/>
      <c r="AB777" s="135"/>
      <c r="AC777" s="135"/>
      <c r="AD777" s="135"/>
      <c r="AE777" s="135"/>
    </row>
    <row r="778" spans="1:31" ht="12.75" customHeight="1" x14ac:dyDescent="0.2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  <c r="AA778" s="135"/>
      <c r="AB778" s="135"/>
      <c r="AC778" s="135"/>
      <c r="AD778" s="135"/>
      <c r="AE778" s="135"/>
    </row>
    <row r="779" spans="1:31" ht="12.75" customHeight="1" x14ac:dyDescent="0.2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  <c r="AA779" s="135"/>
      <c r="AB779" s="135"/>
      <c r="AC779" s="135"/>
      <c r="AD779" s="135"/>
      <c r="AE779" s="135"/>
    </row>
    <row r="780" spans="1:31" ht="12.75" customHeight="1" x14ac:dyDescent="0.2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  <c r="AA780" s="135"/>
      <c r="AB780" s="135"/>
      <c r="AC780" s="135"/>
      <c r="AD780" s="135"/>
      <c r="AE780" s="135"/>
    </row>
    <row r="781" spans="1:31" ht="12.75" customHeight="1" x14ac:dyDescent="0.2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  <c r="AA781" s="135"/>
      <c r="AB781" s="135"/>
      <c r="AC781" s="135"/>
      <c r="AD781" s="135"/>
      <c r="AE781" s="135"/>
    </row>
    <row r="782" spans="1:31" ht="12.75" customHeight="1" x14ac:dyDescent="0.2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  <c r="AA782" s="135"/>
      <c r="AB782" s="135"/>
      <c r="AC782" s="135"/>
      <c r="AD782" s="135"/>
      <c r="AE782" s="135"/>
    </row>
    <row r="783" spans="1:31" ht="12.75" customHeight="1" x14ac:dyDescent="0.2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  <c r="AA783" s="135"/>
      <c r="AB783" s="135"/>
      <c r="AC783" s="135"/>
      <c r="AD783" s="135"/>
      <c r="AE783" s="135"/>
    </row>
    <row r="784" spans="1:31" ht="12.75" customHeight="1" x14ac:dyDescent="0.2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  <c r="AA784" s="135"/>
      <c r="AB784" s="135"/>
      <c r="AC784" s="135"/>
      <c r="AD784" s="135"/>
      <c r="AE784" s="135"/>
    </row>
    <row r="785" spans="1:31" ht="12.75" customHeight="1" x14ac:dyDescent="0.2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  <c r="AA785" s="135"/>
      <c r="AB785" s="135"/>
      <c r="AC785" s="135"/>
      <c r="AD785" s="135"/>
      <c r="AE785" s="135"/>
    </row>
    <row r="786" spans="1:31" ht="12.75" customHeight="1" x14ac:dyDescent="0.2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  <c r="AA786" s="135"/>
      <c r="AB786" s="135"/>
      <c r="AC786" s="135"/>
      <c r="AD786" s="135"/>
      <c r="AE786" s="135"/>
    </row>
    <row r="787" spans="1:31" ht="12.75" customHeight="1" x14ac:dyDescent="0.2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  <c r="AA787" s="135"/>
      <c r="AB787" s="135"/>
      <c r="AC787" s="135"/>
      <c r="AD787" s="135"/>
      <c r="AE787" s="135"/>
    </row>
    <row r="788" spans="1:31" ht="12.75" customHeight="1" x14ac:dyDescent="0.2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  <c r="AA788" s="135"/>
      <c r="AB788" s="135"/>
      <c r="AC788" s="135"/>
      <c r="AD788" s="135"/>
      <c r="AE788" s="135"/>
    </row>
    <row r="789" spans="1:31" ht="12.75" customHeight="1" x14ac:dyDescent="0.2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  <c r="AA789" s="135"/>
      <c r="AB789" s="135"/>
      <c r="AC789" s="135"/>
      <c r="AD789" s="135"/>
      <c r="AE789" s="135"/>
    </row>
    <row r="790" spans="1:31" ht="12.75" customHeight="1" x14ac:dyDescent="0.2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  <c r="AA790" s="135"/>
      <c r="AB790" s="135"/>
      <c r="AC790" s="135"/>
      <c r="AD790" s="135"/>
      <c r="AE790" s="135"/>
    </row>
    <row r="791" spans="1:31" ht="12.75" customHeight="1" x14ac:dyDescent="0.2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  <c r="AB791" s="135"/>
      <c r="AC791" s="135"/>
      <c r="AD791" s="135"/>
      <c r="AE791" s="135"/>
    </row>
    <row r="792" spans="1:31" ht="12.75" customHeight="1" x14ac:dyDescent="0.2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  <c r="AA792" s="135"/>
      <c r="AB792" s="135"/>
      <c r="AC792" s="135"/>
      <c r="AD792" s="135"/>
      <c r="AE792" s="135"/>
    </row>
    <row r="793" spans="1:31" ht="12.75" customHeight="1" x14ac:dyDescent="0.2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  <c r="AB793" s="135"/>
      <c r="AC793" s="135"/>
      <c r="AD793" s="135"/>
      <c r="AE793" s="135"/>
    </row>
    <row r="794" spans="1:31" ht="12.75" customHeight="1" x14ac:dyDescent="0.2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  <c r="AB794" s="135"/>
      <c r="AC794" s="135"/>
      <c r="AD794" s="135"/>
      <c r="AE794" s="135"/>
    </row>
    <row r="795" spans="1:31" ht="12.75" customHeight="1" x14ac:dyDescent="0.2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  <c r="AA795" s="135"/>
      <c r="AB795" s="135"/>
      <c r="AC795" s="135"/>
      <c r="AD795" s="135"/>
      <c r="AE795" s="135"/>
    </row>
    <row r="796" spans="1:31" ht="12.75" customHeight="1" x14ac:dyDescent="0.2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  <c r="AA796" s="135"/>
      <c r="AB796" s="135"/>
      <c r="AC796" s="135"/>
      <c r="AD796" s="135"/>
      <c r="AE796" s="135"/>
    </row>
    <row r="797" spans="1:31" ht="12.75" customHeight="1" x14ac:dyDescent="0.2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  <c r="AA797" s="135"/>
      <c r="AB797" s="135"/>
      <c r="AC797" s="135"/>
      <c r="AD797" s="135"/>
      <c r="AE797" s="135"/>
    </row>
    <row r="798" spans="1:31" ht="12.75" customHeight="1" x14ac:dyDescent="0.2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  <c r="AA798" s="135"/>
      <c r="AB798" s="135"/>
      <c r="AC798" s="135"/>
      <c r="AD798" s="135"/>
      <c r="AE798" s="135"/>
    </row>
    <row r="799" spans="1:31" ht="12.75" customHeight="1" x14ac:dyDescent="0.2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  <c r="AA799" s="135"/>
      <c r="AB799" s="135"/>
      <c r="AC799" s="135"/>
      <c r="AD799" s="135"/>
      <c r="AE799" s="135"/>
    </row>
    <row r="800" spans="1:31" ht="12.75" customHeight="1" x14ac:dyDescent="0.2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  <c r="AA800" s="135"/>
      <c r="AB800" s="135"/>
      <c r="AC800" s="135"/>
      <c r="AD800" s="135"/>
      <c r="AE800" s="135"/>
    </row>
    <row r="801" spans="1:31" ht="12.75" customHeight="1" x14ac:dyDescent="0.2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  <c r="AA801" s="135"/>
      <c r="AB801" s="135"/>
      <c r="AC801" s="135"/>
      <c r="AD801" s="135"/>
      <c r="AE801" s="135"/>
    </row>
    <row r="802" spans="1:31" ht="12.75" customHeight="1" x14ac:dyDescent="0.2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  <c r="AA802" s="135"/>
      <c r="AB802" s="135"/>
      <c r="AC802" s="135"/>
      <c r="AD802" s="135"/>
      <c r="AE802" s="135"/>
    </row>
    <row r="803" spans="1:31" ht="12.75" customHeight="1" x14ac:dyDescent="0.2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  <c r="AA803" s="135"/>
      <c r="AB803" s="135"/>
      <c r="AC803" s="135"/>
      <c r="AD803" s="135"/>
      <c r="AE803" s="135"/>
    </row>
    <row r="804" spans="1:31" ht="12.75" customHeight="1" x14ac:dyDescent="0.2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  <c r="AA804" s="135"/>
      <c r="AB804" s="135"/>
      <c r="AC804" s="135"/>
      <c r="AD804" s="135"/>
      <c r="AE804" s="135"/>
    </row>
    <row r="805" spans="1:31" ht="12.75" customHeight="1" x14ac:dyDescent="0.2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  <c r="AA805" s="135"/>
      <c r="AB805" s="135"/>
      <c r="AC805" s="135"/>
      <c r="AD805" s="135"/>
      <c r="AE805" s="135"/>
    </row>
    <row r="806" spans="1:31" ht="12.75" customHeight="1" x14ac:dyDescent="0.2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  <c r="AA806" s="135"/>
      <c r="AB806" s="135"/>
      <c r="AC806" s="135"/>
      <c r="AD806" s="135"/>
      <c r="AE806" s="135"/>
    </row>
    <row r="807" spans="1:31" ht="12.75" customHeight="1" x14ac:dyDescent="0.2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  <c r="AA807" s="135"/>
      <c r="AB807" s="135"/>
      <c r="AC807" s="135"/>
      <c r="AD807" s="135"/>
      <c r="AE807" s="135"/>
    </row>
    <row r="808" spans="1:31" ht="12.75" customHeight="1" x14ac:dyDescent="0.2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  <c r="AA808" s="135"/>
      <c r="AB808" s="135"/>
      <c r="AC808" s="135"/>
      <c r="AD808" s="135"/>
      <c r="AE808" s="135"/>
    </row>
    <row r="809" spans="1:31" ht="12.75" customHeight="1" x14ac:dyDescent="0.2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  <c r="AA809" s="135"/>
      <c r="AB809" s="135"/>
      <c r="AC809" s="135"/>
      <c r="AD809" s="135"/>
      <c r="AE809" s="135"/>
    </row>
    <row r="810" spans="1:31" ht="12.75" customHeight="1" x14ac:dyDescent="0.2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  <c r="AA810" s="135"/>
      <c r="AB810" s="135"/>
      <c r="AC810" s="135"/>
      <c r="AD810" s="135"/>
      <c r="AE810" s="135"/>
    </row>
    <row r="811" spans="1:31" ht="12.75" customHeight="1" x14ac:dyDescent="0.2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  <c r="AA811" s="135"/>
      <c r="AB811" s="135"/>
      <c r="AC811" s="135"/>
      <c r="AD811" s="135"/>
      <c r="AE811" s="135"/>
    </row>
    <row r="812" spans="1:31" ht="12.75" customHeight="1" x14ac:dyDescent="0.2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  <c r="AA812" s="135"/>
      <c r="AB812" s="135"/>
      <c r="AC812" s="135"/>
      <c r="AD812" s="135"/>
      <c r="AE812" s="135"/>
    </row>
    <row r="813" spans="1:31" ht="12.75" customHeight="1" x14ac:dyDescent="0.2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  <c r="AA813" s="135"/>
      <c r="AB813" s="135"/>
      <c r="AC813" s="135"/>
      <c r="AD813" s="135"/>
      <c r="AE813" s="135"/>
    </row>
    <row r="814" spans="1:31" ht="12.75" customHeight="1" x14ac:dyDescent="0.2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  <c r="AA814" s="135"/>
      <c r="AB814" s="135"/>
      <c r="AC814" s="135"/>
      <c r="AD814" s="135"/>
      <c r="AE814" s="135"/>
    </row>
    <row r="815" spans="1:31" ht="12.75" customHeight="1" x14ac:dyDescent="0.2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  <c r="AA815" s="135"/>
      <c r="AB815" s="135"/>
      <c r="AC815" s="135"/>
      <c r="AD815" s="135"/>
      <c r="AE815" s="135"/>
    </row>
    <row r="816" spans="1:31" ht="12.75" customHeight="1" x14ac:dyDescent="0.2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  <c r="AA816" s="135"/>
      <c r="AB816" s="135"/>
      <c r="AC816" s="135"/>
      <c r="AD816" s="135"/>
      <c r="AE816" s="135"/>
    </row>
    <row r="817" spans="1:31" ht="12.75" customHeight="1" x14ac:dyDescent="0.2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  <c r="AA817" s="135"/>
      <c r="AB817" s="135"/>
      <c r="AC817" s="135"/>
      <c r="AD817" s="135"/>
      <c r="AE817" s="135"/>
    </row>
    <row r="818" spans="1:31" ht="12.75" customHeight="1" x14ac:dyDescent="0.2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  <c r="AA818" s="135"/>
      <c r="AB818" s="135"/>
      <c r="AC818" s="135"/>
      <c r="AD818" s="135"/>
      <c r="AE818" s="135"/>
    </row>
    <row r="819" spans="1:31" ht="12.75" customHeight="1" x14ac:dyDescent="0.2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  <c r="AA819" s="135"/>
      <c r="AB819" s="135"/>
      <c r="AC819" s="135"/>
      <c r="AD819" s="135"/>
      <c r="AE819" s="135"/>
    </row>
    <row r="820" spans="1:31" ht="12.75" customHeight="1" x14ac:dyDescent="0.2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  <c r="AA820" s="135"/>
      <c r="AB820" s="135"/>
      <c r="AC820" s="135"/>
      <c r="AD820" s="135"/>
      <c r="AE820" s="135"/>
    </row>
    <row r="821" spans="1:31" ht="12.75" customHeight="1" x14ac:dyDescent="0.2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  <c r="AA821" s="135"/>
      <c r="AB821" s="135"/>
      <c r="AC821" s="135"/>
      <c r="AD821" s="135"/>
      <c r="AE821" s="135"/>
    </row>
    <row r="822" spans="1:31" ht="12.75" customHeight="1" x14ac:dyDescent="0.2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  <c r="AA822" s="135"/>
      <c r="AB822" s="135"/>
      <c r="AC822" s="135"/>
      <c r="AD822" s="135"/>
      <c r="AE822" s="135"/>
    </row>
    <row r="823" spans="1:31" ht="12.75" customHeight="1" x14ac:dyDescent="0.2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  <c r="AA823" s="135"/>
      <c r="AB823" s="135"/>
      <c r="AC823" s="135"/>
      <c r="AD823" s="135"/>
      <c r="AE823" s="135"/>
    </row>
    <row r="824" spans="1:31" ht="12.75" customHeight="1" x14ac:dyDescent="0.2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  <c r="AA824" s="135"/>
      <c r="AB824" s="135"/>
      <c r="AC824" s="135"/>
      <c r="AD824" s="135"/>
      <c r="AE824" s="135"/>
    </row>
    <row r="825" spans="1:31" ht="12.75" customHeight="1" x14ac:dyDescent="0.2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  <c r="AA825" s="135"/>
      <c r="AB825" s="135"/>
      <c r="AC825" s="135"/>
      <c r="AD825" s="135"/>
      <c r="AE825" s="135"/>
    </row>
    <row r="826" spans="1:31" ht="12.75" customHeight="1" x14ac:dyDescent="0.2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  <c r="AA826" s="135"/>
      <c r="AB826" s="135"/>
      <c r="AC826" s="135"/>
      <c r="AD826" s="135"/>
      <c r="AE826" s="135"/>
    </row>
    <row r="827" spans="1:31" ht="12.75" customHeight="1" x14ac:dyDescent="0.2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  <c r="AA827" s="135"/>
      <c r="AB827" s="135"/>
      <c r="AC827" s="135"/>
      <c r="AD827" s="135"/>
      <c r="AE827" s="135"/>
    </row>
    <row r="828" spans="1:31" ht="12.75" customHeight="1" x14ac:dyDescent="0.2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  <c r="AA828" s="135"/>
      <c r="AB828" s="135"/>
      <c r="AC828" s="135"/>
      <c r="AD828" s="135"/>
      <c r="AE828" s="135"/>
    </row>
    <row r="829" spans="1:31" ht="12.75" customHeight="1" x14ac:dyDescent="0.2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  <c r="AA829" s="135"/>
      <c r="AB829" s="135"/>
      <c r="AC829" s="135"/>
      <c r="AD829" s="135"/>
      <c r="AE829" s="135"/>
    </row>
    <row r="830" spans="1:31" ht="12.75" customHeight="1" x14ac:dyDescent="0.2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  <c r="AA830" s="135"/>
      <c r="AB830" s="135"/>
      <c r="AC830" s="135"/>
      <c r="AD830" s="135"/>
      <c r="AE830" s="135"/>
    </row>
    <row r="831" spans="1:31" ht="12.75" customHeight="1" x14ac:dyDescent="0.2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  <c r="AA831" s="135"/>
      <c r="AB831" s="135"/>
      <c r="AC831" s="135"/>
      <c r="AD831" s="135"/>
      <c r="AE831" s="135"/>
    </row>
    <row r="832" spans="1:31" ht="12.75" customHeight="1" x14ac:dyDescent="0.2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  <c r="AA832" s="135"/>
      <c r="AB832" s="135"/>
      <c r="AC832" s="135"/>
      <c r="AD832" s="135"/>
      <c r="AE832" s="135"/>
    </row>
    <row r="833" spans="1:31" ht="12.75" customHeight="1" x14ac:dyDescent="0.2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  <c r="AA833" s="135"/>
      <c r="AB833" s="135"/>
      <c r="AC833" s="135"/>
      <c r="AD833" s="135"/>
      <c r="AE833" s="135"/>
    </row>
    <row r="834" spans="1:31" ht="12.75" customHeight="1" x14ac:dyDescent="0.2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  <c r="AA834" s="135"/>
      <c r="AB834" s="135"/>
      <c r="AC834" s="135"/>
      <c r="AD834" s="135"/>
      <c r="AE834" s="135"/>
    </row>
    <row r="835" spans="1:31" ht="12.75" customHeight="1" x14ac:dyDescent="0.2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  <c r="AA835" s="135"/>
      <c r="AB835" s="135"/>
      <c r="AC835" s="135"/>
      <c r="AD835" s="135"/>
      <c r="AE835" s="135"/>
    </row>
    <row r="836" spans="1:31" ht="12.75" customHeight="1" x14ac:dyDescent="0.2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  <c r="AA836" s="135"/>
      <c r="AB836" s="135"/>
      <c r="AC836" s="135"/>
      <c r="AD836" s="135"/>
      <c r="AE836" s="135"/>
    </row>
    <row r="837" spans="1:31" ht="12.75" customHeight="1" x14ac:dyDescent="0.2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  <c r="AA837" s="135"/>
      <c r="AB837" s="135"/>
      <c r="AC837" s="135"/>
      <c r="AD837" s="135"/>
      <c r="AE837" s="135"/>
    </row>
    <row r="838" spans="1:31" ht="12.75" customHeight="1" x14ac:dyDescent="0.2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  <c r="AA838" s="135"/>
      <c r="AB838" s="135"/>
      <c r="AC838" s="135"/>
      <c r="AD838" s="135"/>
      <c r="AE838" s="135"/>
    </row>
    <row r="839" spans="1:31" ht="12.75" customHeight="1" x14ac:dyDescent="0.2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  <c r="AA839" s="135"/>
      <c r="AB839" s="135"/>
      <c r="AC839" s="135"/>
      <c r="AD839" s="135"/>
      <c r="AE839" s="135"/>
    </row>
    <row r="840" spans="1:31" ht="12.75" customHeight="1" x14ac:dyDescent="0.2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  <c r="AA840" s="135"/>
      <c r="AB840" s="135"/>
      <c r="AC840" s="135"/>
      <c r="AD840" s="135"/>
      <c r="AE840" s="135"/>
    </row>
    <row r="841" spans="1:31" ht="12.75" customHeight="1" x14ac:dyDescent="0.2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  <c r="AA841" s="135"/>
      <c r="AB841" s="135"/>
      <c r="AC841" s="135"/>
      <c r="AD841" s="135"/>
      <c r="AE841" s="135"/>
    </row>
    <row r="842" spans="1:31" ht="12.75" customHeight="1" x14ac:dyDescent="0.2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  <c r="AA842" s="135"/>
      <c r="AB842" s="135"/>
      <c r="AC842" s="135"/>
      <c r="AD842" s="135"/>
      <c r="AE842" s="135"/>
    </row>
    <row r="843" spans="1:31" ht="12.75" customHeight="1" x14ac:dyDescent="0.2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  <c r="AA843" s="135"/>
      <c r="AB843" s="135"/>
      <c r="AC843" s="135"/>
      <c r="AD843" s="135"/>
      <c r="AE843" s="135"/>
    </row>
    <row r="844" spans="1:31" ht="12.75" customHeight="1" x14ac:dyDescent="0.2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  <c r="AA844" s="135"/>
      <c r="AB844" s="135"/>
      <c r="AC844" s="135"/>
      <c r="AD844" s="135"/>
      <c r="AE844" s="135"/>
    </row>
    <row r="845" spans="1:31" ht="12.75" customHeight="1" x14ac:dyDescent="0.2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  <c r="AA845" s="135"/>
      <c r="AB845" s="135"/>
      <c r="AC845" s="135"/>
      <c r="AD845" s="135"/>
      <c r="AE845" s="135"/>
    </row>
    <row r="846" spans="1:31" ht="12.75" customHeight="1" x14ac:dyDescent="0.2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  <c r="AA846" s="135"/>
      <c r="AB846" s="135"/>
      <c r="AC846" s="135"/>
      <c r="AD846" s="135"/>
      <c r="AE846" s="135"/>
    </row>
    <row r="847" spans="1:31" ht="12.75" customHeight="1" x14ac:dyDescent="0.2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  <c r="AA847" s="135"/>
      <c r="AB847" s="135"/>
      <c r="AC847" s="135"/>
      <c r="AD847" s="135"/>
      <c r="AE847" s="135"/>
    </row>
    <row r="848" spans="1:31" ht="12.75" customHeight="1" x14ac:dyDescent="0.2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  <c r="AA848" s="135"/>
      <c r="AB848" s="135"/>
      <c r="AC848" s="135"/>
      <c r="AD848" s="135"/>
      <c r="AE848" s="135"/>
    </row>
    <row r="849" spans="1:31" ht="12.75" customHeight="1" x14ac:dyDescent="0.2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  <c r="AA849" s="135"/>
      <c r="AB849" s="135"/>
      <c r="AC849" s="135"/>
      <c r="AD849" s="135"/>
      <c r="AE849" s="135"/>
    </row>
    <row r="850" spans="1:31" ht="12.75" customHeight="1" x14ac:dyDescent="0.2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  <c r="AA850" s="135"/>
      <c r="AB850" s="135"/>
      <c r="AC850" s="135"/>
      <c r="AD850" s="135"/>
      <c r="AE850" s="135"/>
    </row>
    <row r="851" spans="1:31" ht="12.75" customHeight="1" x14ac:dyDescent="0.2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  <c r="AA851" s="135"/>
      <c r="AB851" s="135"/>
      <c r="AC851" s="135"/>
      <c r="AD851" s="135"/>
      <c r="AE851" s="135"/>
    </row>
    <row r="852" spans="1:31" ht="12.75" customHeight="1" x14ac:dyDescent="0.2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  <c r="AA852" s="135"/>
      <c r="AB852" s="135"/>
      <c r="AC852" s="135"/>
      <c r="AD852" s="135"/>
      <c r="AE852" s="135"/>
    </row>
    <row r="853" spans="1:31" ht="12.75" customHeight="1" x14ac:dyDescent="0.2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  <c r="AA853" s="135"/>
      <c r="AB853" s="135"/>
      <c r="AC853" s="135"/>
      <c r="AD853" s="135"/>
      <c r="AE853" s="135"/>
    </row>
    <row r="854" spans="1:31" ht="12.75" customHeight="1" x14ac:dyDescent="0.2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  <c r="AA854" s="135"/>
      <c r="AB854" s="135"/>
      <c r="AC854" s="135"/>
      <c r="AD854" s="135"/>
      <c r="AE854" s="135"/>
    </row>
    <row r="855" spans="1:31" ht="12.75" customHeight="1" x14ac:dyDescent="0.2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  <c r="AA855" s="135"/>
      <c r="AB855" s="135"/>
      <c r="AC855" s="135"/>
      <c r="AD855" s="135"/>
      <c r="AE855" s="135"/>
    </row>
    <row r="856" spans="1:31" ht="12.75" customHeight="1" x14ac:dyDescent="0.2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  <c r="AA856" s="135"/>
      <c r="AB856" s="135"/>
      <c r="AC856" s="135"/>
      <c r="AD856" s="135"/>
      <c r="AE856" s="135"/>
    </row>
    <row r="857" spans="1:31" ht="12.75" customHeight="1" x14ac:dyDescent="0.2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  <c r="AA857" s="135"/>
      <c r="AB857" s="135"/>
      <c r="AC857" s="135"/>
      <c r="AD857" s="135"/>
      <c r="AE857" s="135"/>
    </row>
    <row r="858" spans="1:31" ht="12.75" customHeight="1" x14ac:dyDescent="0.2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  <c r="AA858" s="135"/>
      <c r="AB858" s="135"/>
      <c r="AC858" s="135"/>
      <c r="AD858" s="135"/>
      <c r="AE858" s="135"/>
    </row>
    <row r="859" spans="1:31" ht="12.75" customHeight="1" x14ac:dyDescent="0.2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  <c r="AA859" s="135"/>
      <c r="AB859" s="135"/>
      <c r="AC859" s="135"/>
      <c r="AD859" s="135"/>
      <c r="AE859" s="135"/>
    </row>
    <row r="860" spans="1:31" ht="12.75" customHeight="1" x14ac:dyDescent="0.2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  <c r="AA860" s="135"/>
      <c r="AB860" s="135"/>
      <c r="AC860" s="135"/>
      <c r="AD860" s="135"/>
      <c r="AE860" s="135"/>
    </row>
    <row r="861" spans="1:31" ht="12.75" customHeight="1" x14ac:dyDescent="0.2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  <c r="AA861" s="135"/>
      <c r="AB861" s="135"/>
      <c r="AC861" s="135"/>
      <c r="AD861" s="135"/>
      <c r="AE861" s="135"/>
    </row>
    <row r="862" spans="1:31" ht="12.75" customHeight="1" x14ac:dyDescent="0.2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  <c r="AA862" s="135"/>
      <c r="AB862" s="135"/>
      <c r="AC862" s="135"/>
      <c r="AD862" s="135"/>
      <c r="AE862" s="135"/>
    </row>
    <row r="863" spans="1:31" ht="12.75" customHeight="1" x14ac:dyDescent="0.2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  <c r="AA863" s="135"/>
      <c r="AB863" s="135"/>
      <c r="AC863" s="135"/>
      <c r="AD863" s="135"/>
      <c r="AE863" s="135"/>
    </row>
    <row r="864" spans="1:31" ht="12.75" customHeight="1" x14ac:dyDescent="0.2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  <c r="AA864" s="135"/>
      <c r="AB864" s="135"/>
      <c r="AC864" s="135"/>
      <c r="AD864" s="135"/>
      <c r="AE864" s="135"/>
    </row>
    <row r="865" spans="1:31" ht="12.75" customHeight="1" x14ac:dyDescent="0.2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  <c r="AA865" s="135"/>
      <c r="AB865" s="135"/>
      <c r="AC865" s="135"/>
      <c r="AD865" s="135"/>
      <c r="AE865" s="135"/>
    </row>
    <row r="866" spans="1:31" ht="12.75" customHeight="1" x14ac:dyDescent="0.2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  <c r="AA866" s="135"/>
      <c r="AB866" s="135"/>
      <c r="AC866" s="135"/>
      <c r="AD866" s="135"/>
      <c r="AE866" s="135"/>
    </row>
    <row r="867" spans="1:31" ht="12.75" customHeight="1" x14ac:dyDescent="0.2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  <c r="AA867" s="135"/>
      <c r="AB867" s="135"/>
      <c r="AC867" s="135"/>
      <c r="AD867" s="135"/>
      <c r="AE867" s="135"/>
    </row>
    <row r="868" spans="1:31" ht="12.75" customHeight="1" x14ac:dyDescent="0.2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  <c r="AA868" s="135"/>
      <c r="AB868" s="135"/>
      <c r="AC868" s="135"/>
      <c r="AD868" s="135"/>
      <c r="AE868" s="135"/>
    </row>
    <row r="869" spans="1:31" ht="12.75" customHeight="1" x14ac:dyDescent="0.2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  <c r="AA869" s="135"/>
      <c r="AB869" s="135"/>
      <c r="AC869" s="135"/>
      <c r="AD869" s="135"/>
      <c r="AE869" s="135"/>
    </row>
    <row r="870" spans="1:31" ht="12.75" customHeight="1" x14ac:dyDescent="0.2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  <c r="AA870" s="135"/>
      <c r="AB870" s="135"/>
      <c r="AC870" s="135"/>
      <c r="AD870" s="135"/>
      <c r="AE870" s="135"/>
    </row>
    <row r="871" spans="1:31" ht="12.75" customHeight="1" x14ac:dyDescent="0.2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  <c r="AA871" s="135"/>
      <c r="AB871" s="135"/>
      <c r="AC871" s="135"/>
      <c r="AD871" s="135"/>
      <c r="AE871" s="135"/>
    </row>
    <row r="872" spans="1:31" ht="12.75" customHeight="1" x14ac:dyDescent="0.2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  <c r="AA872" s="135"/>
      <c r="AB872" s="135"/>
      <c r="AC872" s="135"/>
      <c r="AD872" s="135"/>
      <c r="AE872" s="135"/>
    </row>
    <row r="873" spans="1:31" ht="12.75" customHeight="1" x14ac:dyDescent="0.2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  <c r="AA873" s="135"/>
      <c r="AB873" s="135"/>
      <c r="AC873" s="135"/>
      <c r="AD873" s="135"/>
      <c r="AE873" s="135"/>
    </row>
    <row r="874" spans="1:31" ht="12.75" customHeight="1" x14ac:dyDescent="0.2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  <c r="AA874" s="135"/>
      <c r="AB874" s="135"/>
      <c r="AC874" s="135"/>
      <c r="AD874" s="135"/>
      <c r="AE874" s="135"/>
    </row>
    <row r="875" spans="1:31" ht="12.75" customHeight="1" x14ac:dyDescent="0.2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  <c r="AA875" s="135"/>
      <c r="AB875" s="135"/>
      <c r="AC875" s="135"/>
      <c r="AD875" s="135"/>
      <c r="AE875" s="135"/>
    </row>
    <row r="876" spans="1:31" ht="12.75" customHeight="1" x14ac:dyDescent="0.2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  <c r="AA876" s="135"/>
      <c r="AB876" s="135"/>
      <c r="AC876" s="135"/>
      <c r="AD876" s="135"/>
      <c r="AE876" s="135"/>
    </row>
    <row r="877" spans="1:31" ht="12.75" customHeight="1" x14ac:dyDescent="0.2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  <c r="AA877" s="135"/>
      <c r="AB877" s="135"/>
      <c r="AC877" s="135"/>
      <c r="AD877" s="135"/>
      <c r="AE877" s="135"/>
    </row>
    <row r="878" spans="1:31" ht="12.75" customHeight="1" x14ac:dyDescent="0.2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  <c r="AA878" s="135"/>
      <c r="AB878" s="135"/>
      <c r="AC878" s="135"/>
      <c r="AD878" s="135"/>
      <c r="AE878" s="135"/>
    </row>
    <row r="879" spans="1:31" ht="12.75" customHeight="1" x14ac:dyDescent="0.2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  <c r="AA879" s="135"/>
      <c r="AB879" s="135"/>
      <c r="AC879" s="135"/>
      <c r="AD879" s="135"/>
      <c r="AE879" s="135"/>
    </row>
    <row r="880" spans="1:31" ht="12.75" customHeight="1" x14ac:dyDescent="0.2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  <c r="AA880" s="135"/>
      <c r="AB880" s="135"/>
      <c r="AC880" s="135"/>
      <c r="AD880" s="135"/>
      <c r="AE880" s="135"/>
    </row>
    <row r="881" spans="1:31" ht="12.75" customHeight="1" x14ac:dyDescent="0.2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  <c r="AA881" s="135"/>
      <c r="AB881" s="135"/>
      <c r="AC881" s="135"/>
      <c r="AD881" s="135"/>
      <c r="AE881" s="135"/>
    </row>
    <row r="882" spans="1:31" ht="12.75" customHeight="1" x14ac:dyDescent="0.2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  <c r="AA882" s="135"/>
      <c r="AB882" s="135"/>
      <c r="AC882" s="135"/>
      <c r="AD882" s="135"/>
      <c r="AE882" s="135"/>
    </row>
    <row r="883" spans="1:31" ht="12.75" customHeight="1" x14ac:dyDescent="0.2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  <c r="AA883" s="135"/>
      <c r="AB883" s="135"/>
      <c r="AC883" s="135"/>
      <c r="AD883" s="135"/>
      <c r="AE883" s="135"/>
    </row>
    <row r="884" spans="1:31" ht="12.75" customHeight="1" x14ac:dyDescent="0.2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  <c r="AA884" s="135"/>
      <c r="AB884" s="135"/>
      <c r="AC884" s="135"/>
      <c r="AD884" s="135"/>
      <c r="AE884" s="135"/>
    </row>
    <row r="885" spans="1:31" ht="12.75" customHeight="1" x14ac:dyDescent="0.2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  <c r="AA885" s="135"/>
      <c r="AB885" s="135"/>
      <c r="AC885" s="135"/>
      <c r="AD885" s="135"/>
      <c r="AE885" s="135"/>
    </row>
    <row r="886" spans="1:31" ht="12.75" customHeight="1" x14ac:dyDescent="0.2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  <c r="AA886" s="135"/>
      <c r="AB886" s="135"/>
      <c r="AC886" s="135"/>
      <c r="AD886" s="135"/>
      <c r="AE886" s="135"/>
    </row>
    <row r="887" spans="1:31" ht="12.75" customHeight="1" x14ac:dyDescent="0.2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  <c r="AA887" s="135"/>
      <c r="AB887" s="135"/>
      <c r="AC887" s="135"/>
      <c r="AD887" s="135"/>
      <c r="AE887" s="135"/>
    </row>
    <row r="888" spans="1:31" ht="12.75" customHeight="1" x14ac:dyDescent="0.2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  <c r="AA888" s="135"/>
      <c r="AB888" s="135"/>
      <c r="AC888" s="135"/>
      <c r="AD888" s="135"/>
      <c r="AE888" s="135"/>
    </row>
    <row r="889" spans="1:31" ht="12.75" customHeight="1" x14ac:dyDescent="0.2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  <c r="AA889" s="135"/>
      <c r="AB889" s="135"/>
      <c r="AC889" s="135"/>
      <c r="AD889" s="135"/>
      <c r="AE889" s="135"/>
    </row>
    <row r="890" spans="1:31" ht="12.75" customHeight="1" x14ac:dyDescent="0.2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  <c r="AA890" s="135"/>
      <c r="AB890" s="135"/>
      <c r="AC890" s="135"/>
      <c r="AD890" s="135"/>
      <c r="AE890" s="135"/>
    </row>
    <row r="891" spans="1:31" ht="12.75" customHeight="1" x14ac:dyDescent="0.2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  <c r="AA891" s="135"/>
      <c r="AB891" s="135"/>
      <c r="AC891" s="135"/>
      <c r="AD891" s="135"/>
      <c r="AE891" s="135"/>
    </row>
    <row r="892" spans="1:31" ht="12.75" customHeight="1" x14ac:dyDescent="0.2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  <c r="AA892" s="135"/>
      <c r="AB892" s="135"/>
      <c r="AC892" s="135"/>
      <c r="AD892" s="135"/>
      <c r="AE892" s="135"/>
    </row>
    <row r="893" spans="1:31" ht="12.75" customHeight="1" x14ac:dyDescent="0.2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  <c r="AA893" s="135"/>
      <c r="AB893" s="135"/>
      <c r="AC893" s="135"/>
      <c r="AD893" s="135"/>
      <c r="AE893" s="135"/>
    </row>
    <row r="894" spans="1:31" ht="12.75" customHeight="1" x14ac:dyDescent="0.2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  <c r="AA894" s="135"/>
      <c r="AB894" s="135"/>
      <c r="AC894" s="135"/>
      <c r="AD894" s="135"/>
      <c r="AE894" s="135"/>
    </row>
    <row r="895" spans="1:31" ht="12.75" customHeight="1" x14ac:dyDescent="0.2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  <c r="AA895" s="135"/>
      <c r="AB895" s="135"/>
      <c r="AC895" s="135"/>
      <c r="AD895" s="135"/>
      <c r="AE895" s="135"/>
    </row>
    <row r="896" spans="1:31" ht="12.75" customHeight="1" x14ac:dyDescent="0.2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  <c r="AA896" s="135"/>
      <c r="AB896" s="135"/>
      <c r="AC896" s="135"/>
      <c r="AD896" s="135"/>
      <c r="AE896" s="135"/>
    </row>
    <row r="897" spans="1:31" ht="12.75" customHeight="1" x14ac:dyDescent="0.2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  <c r="AA897" s="135"/>
      <c r="AB897" s="135"/>
      <c r="AC897" s="135"/>
      <c r="AD897" s="135"/>
      <c r="AE897" s="135"/>
    </row>
    <row r="898" spans="1:31" ht="12.75" customHeight="1" x14ac:dyDescent="0.2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  <c r="AA898" s="135"/>
      <c r="AB898" s="135"/>
      <c r="AC898" s="135"/>
      <c r="AD898" s="135"/>
      <c r="AE898" s="135"/>
    </row>
    <row r="899" spans="1:31" ht="12.75" customHeight="1" x14ac:dyDescent="0.2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  <c r="AA899" s="135"/>
      <c r="AB899" s="135"/>
      <c r="AC899" s="135"/>
      <c r="AD899" s="135"/>
      <c r="AE899" s="135"/>
    </row>
    <row r="900" spans="1:31" ht="12.75" customHeight="1" x14ac:dyDescent="0.2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  <c r="AA900" s="135"/>
      <c r="AB900" s="135"/>
      <c r="AC900" s="135"/>
      <c r="AD900" s="135"/>
      <c r="AE900" s="135"/>
    </row>
    <row r="901" spans="1:31" ht="12.75" customHeight="1" x14ac:dyDescent="0.2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  <c r="AA901" s="135"/>
      <c r="AB901" s="135"/>
      <c r="AC901" s="135"/>
      <c r="AD901" s="135"/>
      <c r="AE901" s="135"/>
    </row>
    <row r="902" spans="1:31" ht="12.75" customHeight="1" x14ac:dyDescent="0.2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  <c r="AA902" s="135"/>
      <c r="AB902" s="135"/>
      <c r="AC902" s="135"/>
      <c r="AD902" s="135"/>
      <c r="AE902" s="135"/>
    </row>
    <row r="903" spans="1:31" ht="12.75" customHeight="1" x14ac:dyDescent="0.2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  <c r="AA903" s="135"/>
      <c r="AB903" s="135"/>
      <c r="AC903" s="135"/>
      <c r="AD903" s="135"/>
      <c r="AE903" s="135"/>
    </row>
    <row r="904" spans="1:31" ht="12.75" customHeight="1" x14ac:dyDescent="0.2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  <c r="AA904" s="135"/>
      <c r="AB904" s="135"/>
      <c r="AC904" s="135"/>
      <c r="AD904" s="135"/>
      <c r="AE904" s="135"/>
    </row>
    <row r="905" spans="1:31" ht="12.75" customHeight="1" x14ac:dyDescent="0.2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  <c r="AA905" s="135"/>
      <c r="AB905" s="135"/>
      <c r="AC905" s="135"/>
      <c r="AD905" s="135"/>
      <c r="AE905" s="135"/>
    </row>
    <row r="906" spans="1:31" ht="12.75" customHeight="1" x14ac:dyDescent="0.2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  <c r="AA906" s="135"/>
      <c r="AB906" s="135"/>
      <c r="AC906" s="135"/>
      <c r="AD906" s="135"/>
      <c r="AE906" s="135"/>
    </row>
    <row r="907" spans="1:31" ht="12.75" customHeight="1" x14ac:dyDescent="0.2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  <c r="AA907" s="135"/>
      <c r="AB907" s="135"/>
      <c r="AC907" s="135"/>
      <c r="AD907" s="135"/>
      <c r="AE907" s="135"/>
    </row>
    <row r="908" spans="1:31" ht="12.75" customHeight="1" x14ac:dyDescent="0.2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  <c r="AA908" s="135"/>
      <c r="AB908" s="135"/>
      <c r="AC908" s="135"/>
      <c r="AD908" s="135"/>
      <c r="AE908" s="135"/>
    </row>
    <row r="909" spans="1:31" ht="12.75" customHeight="1" x14ac:dyDescent="0.2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  <c r="AA909" s="135"/>
      <c r="AB909" s="135"/>
      <c r="AC909" s="135"/>
      <c r="AD909" s="135"/>
      <c r="AE909" s="135"/>
    </row>
    <row r="910" spans="1:31" ht="12.75" customHeight="1" x14ac:dyDescent="0.2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  <c r="AA910" s="135"/>
      <c r="AB910" s="135"/>
      <c r="AC910" s="135"/>
      <c r="AD910" s="135"/>
      <c r="AE910" s="135"/>
    </row>
    <row r="911" spans="1:31" ht="12.75" customHeight="1" x14ac:dyDescent="0.2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  <c r="AA911" s="135"/>
      <c r="AB911" s="135"/>
      <c r="AC911" s="135"/>
      <c r="AD911" s="135"/>
      <c r="AE911" s="135"/>
    </row>
    <row r="912" spans="1:31" ht="12.75" customHeight="1" x14ac:dyDescent="0.2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  <c r="AA912" s="135"/>
      <c r="AB912" s="135"/>
      <c r="AC912" s="135"/>
      <c r="AD912" s="135"/>
      <c r="AE912" s="135"/>
    </row>
    <row r="913" spans="1:31" ht="12.75" customHeight="1" x14ac:dyDescent="0.2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  <c r="AA913" s="135"/>
      <c r="AB913" s="135"/>
      <c r="AC913" s="135"/>
      <c r="AD913" s="135"/>
      <c r="AE913" s="135"/>
    </row>
    <row r="914" spans="1:31" ht="12.75" customHeight="1" x14ac:dyDescent="0.2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  <c r="AA914" s="135"/>
      <c r="AB914" s="135"/>
      <c r="AC914" s="135"/>
      <c r="AD914" s="135"/>
      <c r="AE914" s="135"/>
    </row>
    <row r="915" spans="1:31" ht="12.75" customHeight="1" x14ac:dyDescent="0.2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  <c r="AA915" s="135"/>
      <c r="AB915" s="135"/>
      <c r="AC915" s="135"/>
      <c r="AD915" s="135"/>
      <c r="AE915" s="135"/>
    </row>
    <row r="916" spans="1:31" ht="12.75" customHeight="1" x14ac:dyDescent="0.2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  <c r="AA916" s="135"/>
      <c r="AB916" s="135"/>
      <c r="AC916" s="135"/>
      <c r="AD916" s="135"/>
      <c r="AE916" s="135"/>
    </row>
    <row r="917" spans="1:31" ht="12.75" customHeight="1" x14ac:dyDescent="0.2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  <c r="AA917" s="135"/>
      <c r="AB917" s="135"/>
      <c r="AC917" s="135"/>
      <c r="AD917" s="135"/>
      <c r="AE917" s="135"/>
    </row>
    <row r="918" spans="1:31" ht="12.75" customHeight="1" x14ac:dyDescent="0.2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  <c r="AA918" s="135"/>
      <c r="AB918" s="135"/>
      <c r="AC918" s="135"/>
      <c r="AD918" s="135"/>
      <c r="AE918" s="135"/>
    </row>
    <row r="919" spans="1:31" ht="12.75" customHeight="1" x14ac:dyDescent="0.2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  <c r="AA919" s="135"/>
      <c r="AB919" s="135"/>
      <c r="AC919" s="135"/>
      <c r="AD919" s="135"/>
      <c r="AE919" s="135"/>
    </row>
    <row r="920" spans="1:31" ht="12.75" customHeight="1" x14ac:dyDescent="0.2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  <c r="AA920" s="135"/>
      <c r="AB920" s="135"/>
      <c r="AC920" s="135"/>
      <c r="AD920" s="135"/>
      <c r="AE920" s="135"/>
    </row>
    <row r="921" spans="1:31" ht="12.75" customHeight="1" x14ac:dyDescent="0.2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  <c r="AA921" s="135"/>
      <c r="AB921" s="135"/>
      <c r="AC921" s="135"/>
      <c r="AD921" s="135"/>
      <c r="AE921" s="135"/>
    </row>
    <row r="922" spans="1:31" ht="12.75" customHeight="1" x14ac:dyDescent="0.2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  <c r="AA922" s="135"/>
      <c r="AB922" s="135"/>
      <c r="AC922" s="135"/>
      <c r="AD922" s="135"/>
      <c r="AE922" s="135"/>
    </row>
    <row r="923" spans="1:31" ht="12.75" customHeight="1" x14ac:dyDescent="0.2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  <c r="AA923" s="135"/>
      <c r="AB923" s="135"/>
      <c r="AC923" s="135"/>
      <c r="AD923" s="135"/>
      <c r="AE923" s="135"/>
    </row>
    <row r="924" spans="1:31" ht="12.75" customHeight="1" x14ac:dyDescent="0.2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  <c r="AA924" s="135"/>
      <c r="AB924" s="135"/>
      <c r="AC924" s="135"/>
      <c r="AD924" s="135"/>
      <c r="AE924" s="135"/>
    </row>
    <row r="925" spans="1:31" ht="12.75" customHeight="1" x14ac:dyDescent="0.2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  <c r="AA925" s="135"/>
      <c r="AB925" s="135"/>
      <c r="AC925" s="135"/>
      <c r="AD925" s="135"/>
      <c r="AE925" s="135"/>
    </row>
    <row r="926" spans="1:31" ht="12.75" customHeight="1" x14ac:dyDescent="0.2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  <c r="AA926" s="135"/>
      <c r="AB926" s="135"/>
      <c r="AC926" s="135"/>
      <c r="AD926" s="135"/>
      <c r="AE926" s="135"/>
    </row>
    <row r="927" spans="1:31" ht="12.75" customHeight="1" x14ac:dyDescent="0.2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  <c r="AA927" s="135"/>
      <c r="AB927" s="135"/>
      <c r="AC927" s="135"/>
      <c r="AD927" s="135"/>
      <c r="AE927" s="135"/>
    </row>
    <row r="928" spans="1:31" ht="12.75" customHeight="1" x14ac:dyDescent="0.2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  <c r="AA928" s="135"/>
      <c r="AB928" s="135"/>
      <c r="AC928" s="135"/>
      <c r="AD928" s="135"/>
      <c r="AE928" s="135"/>
    </row>
    <row r="929" spans="1:31" ht="12.75" customHeight="1" x14ac:dyDescent="0.2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  <c r="AA929" s="135"/>
      <c r="AB929" s="135"/>
      <c r="AC929" s="135"/>
      <c r="AD929" s="135"/>
      <c r="AE929" s="135"/>
    </row>
    <row r="930" spans="1:31" ht="12.75" customHeight="1" x14ac:dyDescent="0.2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  <c r="AA930" s="135"/>
      <c r="AB930" s="135"/>
      <c r="AC930" s="135"/>
      <c r="AD930" s="135"/>
      <c r="AE930" s="135"/>
    </row>
    <row r="931" spans="1:31" ht="12.75" customHeight="1" x14ac:dyDescent="0.2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  <c r="AA931" s="135"/>
      <c r="AB931" s="135"/>
      <c r="AC931" s="135"/>
      <c r="AD931" s="135"/>
      <c r="AE931" s="135"/>
    </row>
    <row r="932" spans="1:31" ht="12.75" customHeight="1" x14ac:dyDescent="0.2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  <c r="AA932" s="135"/>
      <c r="AB932" s="135"/>
      <c r="AC932" s="135"/>
      <c r="AD932" s="135"/>
      <c r="AE932" s="135"/>
    </row>
    <row r="933" spans="1:31" ht="12.75" customHeight="1" x14ac:dyDescent="0.2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  <c r="AA933" s="135"/>
      <c r="AB933" s="135"/>
      <c r="AC933" s="135"/>
      <c r="AD933" s="135"/>
      <c r="AE933" s="135"/>
    </row>
    <row r="934" spans="1:31" ht="12.75" customHeight="1" x14ac:dyDescent="0.2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  <c r="AA934" s="135"/>
      <c r="AB934" s="135"/>
      <c r="AC934" s="135"/>
      <c r="AD934" s="135"/>
      <c r="AE934" s="135"/>
    </row>
    <row r="935" spans="1:31" ht="12.75" customHeight="1" x14ac:dyDescent="0.2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  <c r="AA935" s="135"/>
      <c r="AB935" s="135"/>
      <c r="AC935" s="135"/>
      <c r="AD935" s="135"/>
      <c r="AE935" s="135"/>
    </row>
    <row r="936" spans="1:31" ht="12.75" customHeight="1" x14ac:dyDescent="0.2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  <c r="AA936" s="135"/>
      <c r="AB936" s="135"/>
      <c r="AC936" s="135"/>
      <c r="AD936" s="135"/>
      <c r="AE936" s="135"/>
    </row>
    <row r="937" spans="1:31" ht="12.75" customHeight="1" x14ac:dyDescent="0.2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  <c r="AA937" s="135"/>
      <c r="AB937" s="135"/>
      <c r="AC937" s="135"/>
      <c r="AD937" s="135"/>
      <c r="AE937" s="135"/>
    </row>
    <row r="938" spans="1:31" ht="12.75" customHeight="1" x14ac:dyDescent="0.2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  <c r="AA938" s="135"/>
      <c r="AB938" s="135"/>
      <c r="AC938" s="135"/>
      <c r="AD938" s="135"/>
      <c r="AE938" s="135"/>
    </row>
    <row r="939" spans="1:31" ht="12.75" customHeight="1" x14ac:dyDescent="0.2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  <c r="AA939" s="135"/>
      <c r="AB939" s="135"/>
      <c r="AC939" s="135"/>
      <c r="AD939" s="135"/>
      <c r="AE939" s="135"/>
    </row>
    <row r="940" spans="1:31" ht="12.75" customHeight="1" x14ac:dyDescent="0.2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  <c r="AA940" s="135"/>
      <c r="AB940" s="135"/>
      <c r="AC940" s="135"/>
      <c r="AD940" s="135"/>
      <c r="AE940" s="135"/>
    </row>
    <row r="941" spans="1:31" ht="12.75" customHeight="1" x14ac:dyDescent="0.2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  <c r="AA941" s="135"/>
      <c r="AB941" s="135"/>
      <c r="AC941" s="135"/>
      <c r="AD941" s="135"/>
      <c r="AE941" s="135"/>
    </row>
    <row r="942" spans="1:31" ht="12.75" customHeight="1" x14ac:dyDescent="0.2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  <c r="AA942" s="135"/>
      <c r="AB942" s="135"/>
      <c r="AC942" s="135"/>
      <c r="AD942" s="135"/>
      <c r="AE942" s="135"/>
    </row>
    <row r="943" spans="1:31" ht="12.75" customHeight="1" x14ac:dyDescent="0.2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  <c r="AA943" s="135"/>
      <c r="AB943" s="135"/>
      <c r="AC943" s="135"/>
      <c r="AD943" s="135"/>
      <c r="AE943" s="135"/>
    </row>
    <row r="944" spans="1:31" ht="12.75" customHeight="1" x14ac:dyDescent="0.2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  <c r="AA944" s="135"/>
      <c r="AB944" s="135"/>
      <c r="AC944" s="135"/>
      <c r="AD944" s="135"/>
      <c r="AE944" s="135"/>
    </row>
    <row r="945" spans="1:31" ht="12.75" customHeight="1" x14ac:dyDescent="0.2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  <c r="AA945" s="135"/>
      <c r="AB945" s="135"/>
      <c r="AC945" s="135"/>
      <c r="AD945" s="135"/>
      <c r="AE945" s="135"/>
    </row>
    <row r="946" spans="1:31" ht="12.75" customHeight="1" x14ac:dyDescent="0.2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  <c r="AA946" s="135"/>
      <c r="AB946" s="135"/>
      <c r="AC946" s="135"/>
      <c r="AD946" s="135"/>
      <c r="AE946" s="135"/>
    </row>
    <row r="947" spans="1:31" ht="12.75" customHeight="1" x14ac:dyDescent="0.2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  <c r="AA947" s="135"/>
      <c r="AB947" s="135"/>
      <c r="AC947" s="135"/>
      <c r="AD947" s="135"/>
      <c r="AE947" s="135"/>
    </row>
    <row r="948" spans="1:31" ht="12.75" customHeight="1" x14ac:dyDescent="0.2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  <c r="AA948" s="135"/>
      <c r="AB948" s="135"/>
      <c r="AC948" s="135"/>
      <c r="AD948" s="135"/>
      <c r="AE948" s="135"/>
    </row>
    <row r="949" spans="1:31" ht="12.75" customHeight="1" x14ac:dyDescent="0.2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  <c r="AA949" s="135"/>
      <c r="AB949" s="135"/>
      <c r="AC949" s="135"/>
      <c r="AD949" s="135"/>
      <c r="AE949" s="135"/>
    </row>
    <row r="950" spans="1:31" ht="12.75" customHeight="1" x14ac:dyDescent="0.2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  <c r="AA950" s="135"/>
      <c r="AB950" s="135"/>
      <c r="AC950" s="135"/>
      <c r="AD950" s="135"/>
      <c r="AE950" s="135"/>
    </row>
    <row r="951" spans="1:31" ht="12.75" customHeight="1" x14ac:dyDescent="0.2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  <c r="AA951" s="135"/>
      <c r="AB951" s="135"/>
      <c r="AC951" s="135"/>
      <c r="AD951" s="135"/>
      <c r="AE951" s="135"/>
    </row>
    <row r="952" spans="1:31" ht="12.75" customHeight="1" x14ac:dyDescent="0.2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  <c r="AA952" s="135"/>
      <c r="AB952" s="135"/>
      <c r="AC952" s="135"/>
      <c r="AD952" s="135"/>
      <c r="AE952" s="135"/>
    </row>
    <row r="953" spans="1:31" ht="12.75" customHeight="1" x14ac:dyDescent="0.2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  <c r="AA953" s="135"/>
      <c r="AB953" s="135"/>
      <c r="AC953" s="135"/>
      <c r="AD953" s="135"/>
      <c r="AE953" s="135"/>
    </row>
    <row r="954" spans="1:31" ht="12.75" customHeight="1" x14ac:dyDescent="0.2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  <c r="AA954" s="135"/>
      <c r="AB954" s="135"/>
      <c r="AC954" s="135"/>
      <c r="AD954" s="135"/>
      <c r="AE954" s="135"/>
    </row>
    <row r="955" spans="1:31" ht="12.75" customHeight="1" x14ac:dyDescent="0.2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  <c r="AA955" s="135"/>
      <c r="AB955" s="135"/>
      <c r="AC955" s="135"/>
      <c r="AD955" s="135"/>
      <c r="AE955" s="135"/>
    </row>
    <row r="956" spans="1:31" ht="12.75" customHeight="1" x14ac:dyDescent="0.2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  <c r="AA956" s="135"/>
      <c r="AB956" s="135"/>
      <c r="AC956" s="135"/>
      <c r="AD956" s="135"/>
      <c r="AE956" s="135"/>
    </row>
    <row r="957" spans="1:31" ht="12.75" customHeight="1" x14ac:dyDescent="0.2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  <c r="AA957" s="135"/>
      <c r="AB957" s="135"/>
      <c r="AC957" s="135"/>
      <c r="AD957" s="135"/>
      <c r="AE957" s="135"/>
    </row>
    <row r="958" spans="1:31" ht="12.75" customHeight="1" x14ac:dyDescent="0.2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  <c r="AA958" s="135"/>
      <c r="AB958" s="135"/>
      <c r="AC958" s="135"/>
      <c r="AD958" s="135"/>
      <c r="AE958" s="135"/>
    </row>
    <row r="959" spans="1:31" ht="12.75" customHeight="1" x14ac:dyDescent="0.2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  <c r="AA959" s="135"/>
      <c r="AB959" s="135"/>
      <c r="AC959" s="135"/>
      <c r="AD959" s="135"/>
      <c r="AE959" s="135"/>
    </row>
    <row r="960" spans="1:31" ht="12.75" customHeight="1" x14ac:dyDescent="0.2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  <c r="AA960" s="135"/>
      <c r="AB960" s="135"/>
      <c r="AC960" s="135"/>
      <c r="AD960" s="135"/>
      <c r="AE960" s="135"/>
    </row>
    <row r="961" spans="1:31" ht="12.75" customHeight="1" x14ac:dyDescent="0.2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  <c r="AA961" s="135"/>
      <c r="AB961" s="135"/>
      <c r="AC961" s="135"/>
      <c r="AD961" s="135"/>
      <c r="AE961" s="135"/>
    </row>
    <row r="962" spans="1:31" ht="12.75" customHeight="1" x14ac:dyDescent="0.2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  <c r="AA962" s="135"/>
      <c r="AB962" s="135"/>
      <c r="AC962" s="135"/>
      <c r="AD962" s="135"/>
      <c r="AE962" s="135"/>
    </row>
    <row r="963" spans="1:31" ht="12.75" customHeight="1" x14ac:dyDescent="0.2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  <c r="AA963" s="135"/>
      <c r="AB963" s="135"/>
      <c r="AC963" s="135"/>
      <c r="AD963" s="135"/>
      <c r="AE963" s="135"/>
    </row>
    <row r="964" spans="1:31" ht="12.75" customHeight="1" x14ac:dyDescent="0.2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  <c r="AA964" s="135"/>
      <c r="AB964" s="135"/>
      <c r="AC964" s="135"/>
      <c r="AD964" s="135"/>
      <c r="AE964" s="135"/>
    </row>
    <row r="965" spans="1:31" ht="12.75" customHeight="1" x14ac:dyDescent="0.2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  <c r="AA965" s="135"/>
      <c r="AB965" s="135"/>
      <c r="AC965" s="135"/>
      <c r="AD965" s="135"/>
      <c r="AE965" s="135"/>
    </row>
    <row r="966" spans="1:31" ht="12.75" customHeight="1" x14ac:dyDescent="0.2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  <c r="AA966" s="135"/>
      <c r="AB966" s="135"/>
      <c r="AC966" s="135"/>
      <c r="AD966" s="135"/>
      <c r="AE966" s="135"/>
    </row>
    <row r="967" spans="1:31" ht="12.75" customHeight="1" x14ac:dyDescent="0.2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  <c r="AA967" s="135"/>
      <c r="AB967" s="135"/>
      <c r="AC967" s="135"/>
      <c r="AD967" s="135"/>
      <c r="AE967" s="135"/>
    </row>
    <row r="968" spans="1:31" ht="12.75" customHeight="1" x14ac:dyDescent="0.2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  <c r="AA968" s="135"/>
      <c r="AB968" s="135"/>
      <c r="AC968" s="135"/>
      <c r="AD968" s="135"/>
      <c r="AE968" s="135"/>
    </row>
    <row r="969" spans="1:31" ht="12.75" customHeight="1" x14ac:dyDescent="0.2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  <c r="AA969" s="135"/>
      <c r="AB969" s="135"/>
      <c r="AC969" s="135"/>
      <c r="AD969" s="135"/>
      <c r="AE969" s="135"/>
    </row>
    <row r="970" spans="1:31" ht="12.75" customHeight="1" x14ac:dyDescent="0.2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  <c r="AA970" s="135"/>
      <c r="AB970" s="135"/>
      <c r="AC970" s="135"/>
      <c r="AD970" s="135"/>
      <c r="AE970" s="135"/>
    </row>
    <row r="971" spans="1:31" ht="12.75" customHeight="1" x14ac:dyDescent="0.2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  <c r="AA971" s="135"/>
      <c r="AB971" s="135"/>
      <c r="AC971" s="135"/>
      <c r="AD971" s="135"/>
      <c r="AE971" s="135"/>
    </row>
    <row r="972" spans="1:31" ht="12.75" customHeight="1" x14ac:dyDescent="0.2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  <c r="AA972" s="135"/>
      <c r="AB972" s="135"/>
      <c r="AC972" s="135"/>
      <c r="AD972" s="135"/>
      <c r="AE972" s="135"/>
    </row>
    <row r="973" spans="1:31" ht="12.75" customHeight="1" x14ac:dyDescent="0.2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  <c r="AA973" s="135"/>
      <c r="AB973" s="135"/>
      <c r="AC973" s="135"/>
      <c r="AD973" s="135"/>
      <c r="AE973" s="135"/>
    </row>
    <row r="974" spans="1:31" ht="12.75" customHeight="1" x14ac:dyDescent="0.2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  <c r="AA974" s="135"/>
      <c r="AB974" s="135"/>
      <c r="AC974" s="135"/>
      <c r="AD974" s="135"/>
      <c r="AE974" s="135"/>
    </row>
    <row r="975" spans="1:31" ht="12.75" customHeight="1" x14ac:dyDescent="0.2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  <c r="AA975" s="135"/>
      <c r="AB975" s="135"/>
      <c r="AC975" s="135"/>
      <c r="AD975" s="135"/>
      <c r="AE975" s="135"/>
    </row>
    <row r="976" spans="1:31" ht="12.75" customHeight="1" x14ac:dyDescent="0.2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  <c r="AA976" s="135"/>
      <c r="AB976" s="135"/>
      <c r="AC976" s="135"/>
      <c r="AD976" s="135"/>
      <c r="AE976" s="135"/>
    </row>
    <row r="977" spans="1:31" ht="12.75" customHeight="1" x14ac:dyDescent="0.2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  <c r="AA977" s="135"/>
      <c r="AB977" s="135"/>
      <c r="AC977" s="135"/>
      <c r="AD977" s="135"/>
      <c r="AE977" s="135"/>
    </row>
    <row r="978" spans="1:31" ht="12.75" customHeight="1" x14ac:dyDescent="0.2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  <c r="AA978" s="135"/>
      <c r="AB978" s="135"/>
      <c r="AC978" s="135"/>
      <c r="AD978" s="135"/>
      <c r="AE978" s="135"/>
    </row>
    <row r="979" spans="1:31" ht="12.75" customHeight="1" x14ac:dyDescent="0.2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  <c r="AA979" s="135"/>
      <c r="AB979" s="135"/>
      <c r="AC979" s="135"/>
      <c r="AD979" s="135"/>
      <c r="AE979" s="135"/>
    </row>
    <row r="980" spans="1:31" ht="12.75" customHeight="1" x14ac:dyDescent="0.2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  <c r="AA980" s="135"/>
      <c r="AB980" s="135"/>
      <c r="AC980" s="135"/>
      <c r="AD980" s="135"/>
      <c r="AE980" s="135"/>
    </row>
    <row r="981" spans="1:31" ht="12.75" customHeight="1" x14ac:dyDescent="0.2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  <c r="AA981" s="135"/>
      <c r="AB981" s="135"/>
      <c r="AC981" s="135"/>
      <c r="AD981" s="135"/>
      <c r="AE981" s="135"/>
    </row>
    <row r="982" spans="1:31" ht="12.75" customHeight="1" x14ac:dyDescent="0.2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  <c r="AA982" s="135"/>
      <c r="AB982" s="135"/>
      <c r="AC982" s="135"/>
      <c r="AD982" s="135"/>
      <c r="AE982" s="135"/>
    </row>
    <row r="983" spans="1:31" ht="12.75" customHeight="1" x14ac:dyDescent="0.2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  <c r="AA983" s="135"/>
      <c r="AB983" s="135"/>
      <c r="AC983" s="135"/>
      <c r="AD983" s="135"/>
      <c r="AE983" s="135"/>
    </row>
    <row r="984" spans="1:31" ht="12.75" customHeight="1" x14ac:dyDescent="0.2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  <c r="AA984" s="135"/>
      <c r="AB984" s="135"/>
      <c r="AC984" s="135"/>
      <c r="AD984" s="135"/>
      <c r="AE984" s="135"/>
    </row>
    <row r="985" spans="1:31" ht="12.75" customHeight="1" x14ac:dyDescent="0.2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  <c r="AA985" s="135"/>
      <c r="AB985" s="135"/>
      <c r="AC985" s="135"/>
      <c r="AD985" s="135"/>
      <c r="AE985" s="135"/>
    </row>
    <row r="986" spans="1:31" ht="12.75" customHeight="1" x14ac:dyDescent="0.2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  <c r="AA986" s="135"/>
      <c r="AB986" s="135"/>
      <c r="AC986" s="135"/>
      <c r="AD986" s="135"/>
      <c r="AE986" s="135"/>
    </row>
    <row r="987" spans="1:31" ht="12.75" customHeight="1" x14ac:dyDescent="0.2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  <c r="AA987" s="135"/>
      <c r="AB987" s="135"/>
      <c r="AC987" s="135"/>
      <c r="AD987" s="135"/>
      <c r="AE987" s="135"/>
    </row>
    <row r="988" spans="1:31" ht="12.75" customHeight="1" x14ac:dyDescent="0.2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  <c r="AA988" s="135"/>
      <c r="AB988" s="135"/>
      <c r="AC988" s="135"/>
      <c r="AD988" s="135"/>
      <c r="AE988" s="135"/>
    </row>
    <row r="989" spans="1:31" ht="12.75" customHeight="1" x14ac:dyDescent="0.2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  <c r="AA989" s="135"/>
      <c r="AB989" s="135"/>
      <c r="AC989" s="135"/>
      <c r="AD989" s="135"/>
      <c r="AE989" s="135"/>
    </row>
    <row r="990" spans="1:31" ht="12.75" customHeight="1" x14ac:dyDescent="0.2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  <c r="AA990" s="135"/>
      <c r="AB990" s="135"/>
      <c r="AC990" s="135"/>
      <c r="AD990" s="135"/>
      <c r="AE990" s="135"/>
    </row>
    <row r="991" spans="1:31" ht="12.75" customHeight="1" x14ac:dyDescent="0.2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  <c r="AA991" s="135"/>
      <c r="AB991" s="135"/>
      <c r="AC991" s="135"/>
      <c r="AD991" s="135"/>
      <c r="AE991" s="135"/>
    </row>
    <row r="992" spans="1:31" ht="12.75" customHeight="1" x14ac:dyDescent="0.2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  <c r="AA992" s="135"/>
      <c r="AB992" s="135"/>
      <c r="AC992" s="135"/>
      <c r="AD992" s="135"/>
      <c r="AE992" s="135"/>
    </row>
    <row r="993" spans="1:31" ht="12.75" customHeight="1" x14ac:dyDescent="0.2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  <c r="AA993" s="135"/>
      <c r="AB993" s="135"/>
      <c r="AC993" s="135"/>
      <c r="AD993" s="135"/>
      <c r="AE993" s="135"/>
    </row>
    <row r="994" spans="1:31" ht="12.75" customHeight="1" x14ac:dyDescent="0.2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  <c r="AA994" s="135"/>
      <c r="AB994" s="135"/>
      <c r="AC994" s="135"/>
      <c r="AD994" s="135"/>
      <c r="AE994" s="135"/>
    </row>
    <row r="995" spans="1:31" ht="12.75" customHeight="1" x14ac:dyDescent="0.2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  <c r="AA995" s="135"/>
      <c r="AB995" s="135"/>
      <c r="AC995" s="135"/>
      <c r="AD995" s="135"/>
      <c r="AE995" s="135"/>
    </row>
    <row r="996" spans="1:31" ht="12.75" customHeight="1" x14ac:dyDescent="0.2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  <c r="AA996" s="135"/>
      <c r="AB996" s="135"/>
      <c r="AC996" s="135"/>
      <c r="AD996" s="135"/>
      <c r="AE996" s="135"/>
    </row>
    <row r="997" spans="1:31" ht="12.75" customHeight="1" x14ac:dyDescent="0.2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  <c r="AA997" s="135"/>
      <c r="AB997" s="135"/>
      <c r="AC997" s="135"/>
      <c r="AD997" s="135"/>
      <c r="AE997" s="135"/>
    </row>
    <row r="998" spans="1:31" ht="12.75" customHeight="1" x14ac:dyDescent="0.2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  <c r="AA998" s="135"/>
      <c r="AB998" s="135"/>
      <c r="AC998" s="135"/>
      <c r="AD998" s="135"/>
      <c r="AE998" s="135"/>
    </row>
    <row r="999" spans="1:31" ht="12.75" customHeight="1" x14ac:dyDescent="0.2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  <c r="AA999" s="135"/>
      <c r="AB999" s="135"/>
      <c r="AC999" s="135"/>
      <c r="AD999" s="135"/>
      <c r="AE999" s="135"/>
    </row>
    <row r="1000" spans="1:31" ht="12.75" customHeight="1" x14ac:dyDescent="0.2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  <c r="AA1000" s="135"/>
      <c r="AB1000" s="135"/>
      <c r="AC1000" s="135"/>
      <c r="AD1000" s="135"/>
      <c r="AE1000" s="135"/>
    </row>
  </sheetData>
  <mergeCells count="89">
    <mergeCell ref="AB56:AD56"/>
    <mergeCell ref="F57:H57"/>
    <mergeCell ref="I57:K57"/>
    <mergeCell ref="AB57:AD57"/>
    <mergeCell ref="F65:H65"/>
    <mergeCell ref="I65:K65"/>
    <mergeCell ref="M65:N65"/>
    <mergeCell ref="F63:H63"/>
    <mergeCell ref="I63:K63"/>
    <mergeCell ref="M63:N63"/>
    <mergeCell ref="F64:H64"/>
    <mergeCell ref="I64:K64"/>
    <mergeCell ref="M64:N64"/>
    <mergeCell ref="F58:H58"/>
    <mergeCell ref="I58:K58"/>
    <mergeCell ref="M58:N58"/>
    <mergeCell ref="AB55:AD55"/>
    <mergeCell ref="A44:B44"/>
    <mergeCell ref="A45:B45"/>
    <mergeCell ref="A51:B51"/>
    <mergeCell ref="F54:H54"/>
    <mergeCell ref="I54:K54"/>
    <mergeCell ref="L54:O54"/>
    <mergeCell ref="P54:R54"/>
    <mergeCell ref="A36:B36"/>
    <mergeCell ref="A43:B43"/>
    <mergeCell ref="U54:W54"/>
    <mergeCell ref="Y54:Z54"/>
    <mergeCell ref="AB54:AD54"/>
    <mergeCell ref="T72:X72"/>
    <mergeCell ref="T73:X73"/>
    <mergeCell ref="T74:X74"/>
    <mergeCell ref="A8:F8"/>
    <mergeCell ref="A9:F9"/>
    <mergeCell ref="A12:D14"/>
    <mergeCell ref="E12:I12"/>
    <mergeCell ref="J12:T12"/>
    <mergeCell ref="V12:Y12"/>
    <mergeCell ref="O13:S13"/>
    <mergeCell ref="A15:D15"/>
    <mergeCell ref="I13:I14"/>
    <mergeCell ref="J13:N13"/>
    <mergeCell ref="A26:B26"/>
    <mergeCell ref="A27:B27"/>
    <mergeCell ref="A35:B35"/>
    <mergeCell ref="F73:J73"/>
    <mergeCell ref="F74:J74"/>
    <mergeCell ref="F66:H66"/>
    <mergeCell ref="I66:K66"/>
    <mergeCell ref="M66:N66"/>
    <mergeCell ref="I68:K68"/>
    <mergeCell ref="F72:J72"/>
    <mergeCell ref="M62:N62"/>
    <mergeCell ref="F62:H62"/>
    <mergeCell ref="W13:W14"/>
    <mergeCell ref="X13:X14"/>
    <mergeCell ref="Y13:Y14"/>
    <mergeCell ref="M56:N56"/>
    <mergeCell ref="M57:N57"/>
    <mergeCell ref="U55:W55"/>
    <mergeCell ref="Y55:Z55"/>
    <mergeCell ref="S57:T57"/>
    <mergeCell ref="V57:W57"/>
    <mergeCell ref="F56:H56"/>
    <mergeCell ref="I56:K56"/>
    <mergeCell ref="U56:W56"/>
    <mergeCell ref="Y56:Z56"/>
    <mergeCell ref="I62:K62"/>
    <mergeCell ref="A6:H6"/>
    <mergeCell ref="A7:F7"/>
    <mergeCell ref="Z12:AD12"/>
    <mergeCell ref="AE12:AE14"/>
    <mergeCell ref="Z13:Z14"/>
    <mergeCell ref="AA13:AA14"/>
    <mergeCell ref="AB13:AB14"/>
    <mergeCell ref="AC13:AC14"/>
    <mergeCell ref="AD13:AD14"/>
    <mergeCell ref="E13:E14"/>
    <mergeCell ref="F13:F14"/>
    <mergeCell ref="G13:G14"/>
    <mergeCell ref="H13:H14"/>
    <mergeCell ref="U12:U14"/>
    <mergeCell ref="T13:T14"/>
    <mergeCell ref="V13:V14"/>
    <mergeCell ref="AD1:AE1"/>
    <mergeCell ref="AD2:AE2"/>
    <mergeCell ref="A3:AE3"/>
    <mergeCell ref="A4:AE4"/>
    <mergeCell ref="A5:F5"/>
  </mergeCells>
  <printOptions horizontalCentered="1"/>
  <pageMargins left="0.15" right="1.1499999999999999" top="0.5" bottom="0.25" header="0" footer="0"/>
  <pageSetup paperSize="5" scale="4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F5496"/>
  </sheetPr>
  <dimension ref="A1:AE1000"/>
  <sheetViews>
    <sheetView workbookViewId="0">
      <selection activeCell="A5" sqref="A5:F5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0" width="14.5703125" customWidth="1"/>
    <col min="11" max="11" width="7.42578125" customWidth="1"/>
    <col min="12" max="12" width="6.42578125" customWidth="1"/>
    <col min="13" max="13" width="14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0.42578125" customWidth="1"/>
    <col min="23" max="24" width="9.5703125" customWidth="1"/>
    <col min="25" max="25" width="15.5703125" customWidth="1"/>
    <col min="26" max="26" width="17.28515625" customWidth="1"/>
    <col min="27" max="27" width="17.85546875" customWidth="1"/>
    <col min="28" max="28" width="7" customWidth="1"/>
    <col min="29" max="29" width="13.85546875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1" t="s">
        <v>0</v>
      </c>
      <c r="AE1" s="152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3" t="s">
        <v>1</v>
      </c>
      <c r="AE2" s="152"/>
    </row>
    <row r="3" spans="1:31" ht="30.75" customHeight="1" x14ac:dyDescent="0.2">
      <c r="A3" s="154" t="s">
        <v>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</row>
    <row r="4" spans="1:31" ht="25.5" customHeight="1" x14ac:dyDescent="0.2">
      <c r="A4" s="155" t="str">
        <f>CONSOLIDATED!A4</f>
        <v>For the month of DECEMBER 2019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</row>
    <row r="5" spans="1:31" ht="12.75" customHeight="1" x14ac:dyDescent="0.2">
      <c r="A5" s="156" t="s">
        <v>8</v>
      </c>
      <c r="B5" s="152"/>
      <c r="C5" s="152"/>
      <c r="D5" s="152"/>
      <c r="E5" s="152"/>
      <c r="F5" s="15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2.75" customHeight="1" x14ac:dyDescent="0.2">
      <c r="A6" s="156" t="s">
        <v>9</v>
      </c>
      <c r="B6" s="152"/>
      <c r="C6" s="152"/>
      <c r="D6" s="152"/>
      <c r="E6" s="152"/>
      <c r="F6" s="15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5"/>
      <c r="AD6" s="4"/>
      <c r="AE6" s="4"/>
    </row>
    <row r="7" spans="1:31" ht="12.75" customHeight="1" x14ac:dyDescent="0.2">
      <c r="A7" s="156" t="s">
        <v>6</v>
      </c>
      <c r="B7" s="152"/>
      <c r="C7" s="152"/>
      <c r="D7" s="152"/>
      <c r="E7" s="152"/>
      <c r="F7" s="152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5"/>
      <c r="AD7" s="4"/>
      <c r="AE7" s="4"/>
    </row>
    <row r="8" spans="1:31" ht="12.75" customHeight="1" x14ac:dyDescent="0.2">
      <c r="A8" s="156" t="s">
        <v>13</v>
      </c>
      <c r="B8" s="152"/>
      <c r="C8" s="152"/>
      <c r="D8" s="152"/>
      <c r="E8" s="152"/>
      <c r="F8" s="15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5"/>
      <c r="AD8" s="4"/>
      <c r="AE8" s="4"/>
    </row>
    <row r="9" spans="1:31" ht="12.75" customHeight="1" x14ac:dyDescent="0.2">
      <c r="A9" s="156" t="s">
        <v>10</v>
      </c>
      <c r="B9" s="152"/>
      <c r="C9" s="152"/>
      <c r="D9" s="152"/>
      <c r="E9" s="152"/>
      <c r="F9" s="152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2.75" customHeight="1" x14ac:dyDescent="0.2">
      <c r="A10" s="6"/>
      <c r="B10" s="2"/>
      <c r="C10" s="6"/>
      <c r="D10" s="6" t="s">
        <v>12</v>
      </c>
      <c r="E10" s="6"/>
      <c r="F10" s="2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7.5" customHeight="1" x14ac:dyDescent="0.2">
      <c r="A11" s="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2.75" customHeight="1" x14ac:dyDescent="0.2">
      <c r="A12" s="185" t="s">
        <v>14</v>
      </c>
      <c r="B12" s="186"/>
      <c r="C12" s="186"/>
      <c r="D12" s="187"/>
      <c r="E12" s="171" t="s">
        <v>15</v>
      </c>
      <c r="F12" s="172"/>
      <c r="G12" s="172"/>
      <c r="H12" s="172"/>
      <c r="I12" s="173"/>
      <c r="J12" s="171" t="s">
        <v>16</v>
      </c>
      <c r="K12" s="172"/>
      <c r="L12" s="172"/>
      <c r="M12" s="172"/>
      <c r="N12" s="172"/>
      <c r="O12" s="172"/>
      <c r="P12" s="172"/>
      <c r="Q12" s="172"/>
      <c r="R12" s="172"/>
      <c r="S12" s="172"/>
      <c r="T12" s="173"/>
      <c r="U12" s="174" t="s">
        <v>17</v>
      </c>
      <c r="V12" s="171" t="s">
        <v>18</v>
      </c>
      <c r="W12" s="172"/>
      <c r="X12" s="172"/>
      <c r="Y12" s="173"/>
      <c r="Z12" s="171" t="s">
        <v>19</v>
      </c>
      <c r="AA12" s="172"/>
      <c r="AB12" s="172"/>
      <c r="AC12" s="172"/>
      <c r="AD12" s="173"/>
      <c r="AE12" s="157" t="s">
        <v>20</v>
      </c>
    </row>
    <row r="13" spans="1:31" ht="12.75" customHeight="1" x14ac:dyDescent="0.2">
      <c r="A13" s="188"/>
      <c r="B13" s="152"/>
      <c r="C13" s="152"/>
      <c r="D13" s="158"/>
      <c r="E13" s="160" t="s">
        <v>21</v>
      </c>
      <c r="F13" s="162" t="s">
        <v>22</v>
      </c>
      <c r="G13" s="164" t="s">
        <v>23</v>
      </c>
      <c r="H13" s="162" t="s">
        <v>24</v>
      </c>
      <c r="I13" s="165" t="s">
        <v>25</v>
      </c>
      <c r="J13" s="195" t="s">
        <v>26</v>
      </c>
      <c r="K13" s="170"/>
      <c r="L13" s="170"/>
      <c r="M13" s="170"/>
      <c r="N13" s="193"/>
      <c r="O13" s="192" t="s">
        <v>27</v>
      </c>
      <c r="P13" s="170"/>
      <c r="Q13" s="170"/>
      <c r="R13" s="170"/>
      <c r="S13" s="193"/>
      <c r="T13" s="177" t="s">
        <v>25</v>
      </c>
      <c r="U13" s="175"/>
      <c r="V13" s="160" t="s">
        <v>21</v>
      </c>
      <c r="W13" s="162" t="s">
        <v>22</v>
      </c>
      <c r="X13" s="162" t="s">
        <v>24</v>
      </c>
      <c r="Y13" s="165" t="s">
        <v>25</v>
      </c>
      <c r="Z13" s="160" t="s">
        <v>21</v>
      </c>
      <c r="AA13" s="162" t="s">
        <v>22</v>
      </c>
      <c r="AB13" s="164" t="s">
        <v>23</v>
      </c>
      <c r="AC13" s="162" t="s">
        <v>24</v>
      </c>
      <c r="AD13" s="165" t="s">
        <v>25</v>
      </c>
      <c r="AE13" s="158"/>
    </row>
    <row r="14" spans="1:31" ht="12.75" customHeight="1" x14ac:dyDescent="0.2">
      <c r="A14" s="189"/>
      <c r="B14" s="170"/>
      <c r="C14" s="170"/>
      <c r="D14" s="159"/>
      <c r="E14" s="161"/>
      <c r="F14" s="163"/>
      <c r="G14" s="163"/>
      <c r="H14" s="163"/>
      <c r="I14" s="166"/>
      <c r="J14" s="11" t="s">
        <v>21</v>
      </c>
      <c r="K14" s="12" t="s">
        <v>22</v>
      </c>
      <c r="L14" s="13" t="s">
        <v>23</v>
      </c>
      <c r="M14" s="12" t="s">
        <v>24</v>
      </c>
      <c r="N14" s="14" t="s">
        <v>28</v>
      </c>
      <c r="O14" s="12" t="s">
        <v>21</v>
      </c>
      <c r="P14" s="12" t="s">
        <v>22</v>
      </c>
      <c r="Q14" s="13" t="s">
        <v>23</v>
      </c>
      <c r="R14" s="12" t="s">
        <v>24</v>
      </c>
      <c r="S14" s="14" t="s">
        <v>28</v>
      </c>
      <c r="T14" s="166"/>
      <c r="U14" s="176"/>
      <c r="V14" s="161"/>
      <c r="W14" s="163"/>
      <c r="X14" s="163"/>
      <c r="Y14" s="166"/>
      <c r="Z14" s="161"/>
      <c r="AA14" s="163"/>
      <c r="AB14" s="163"/>
      <c r="AC14" s="163"/>
      <c r="AD14" s="166"/>
      <c r="AE14" s="159"/>
    </row>
    <row r="15" spans="1:31" ht="15.75" customHeight="1" x14ac:dyDescent="0.2">
      <c r="A15" s="194" t="s">
        <v>29</v>
      </c>
      <c r="B15" s="172"/>
      <c r="C15" s="172"/>
      <c r="D15" s="173"/>
      <c r="E15" s="15" t="s">
        <v>30</v>
      </c>
      <c r="F15" s="16" t="s">
        <v>31</v>
      </c>
      <c r="G15" s="16" t="s">
        <v>32</v>
      </c>
      <c r="H15" s="16" t="s">
        <v>33</v>
      </c>
      <c r="I15" s="17" t="s">
        <v>34</v>
      </c>
      <c r="J15" s="18">
        <v>7</v>
      </c>
      <c r="K15" s="19">
        <v>8</v>
      </c>
      <c r="L15" s="19">
        <v>9</v>
      </c>
      <c r="M15" s="19">
        <v>10</v>
      </c>
      <c r="N15" s="20" t="s">
        <v>35</v>
      </c>
      <c r="O15" s="19">
        <v>12</v>
      </c>
      <c r="P15" s="19">
        <v>13</v>
      </c>
      <c r="Q15" s="19">
        <v>14</v>
      </c>
      <c r="R15" s="19">
        <v>15</v>
      </c>
      <c r="S15" s="20" t="s">
        <v>36</v>
      </c>
      <c r="T15" s="21" t="s">
        <v>37</v>
      </c>
      <c r="U15" s="22" t="s">
        <v>38</v>
      </c>
      <c r="V15" s="18">
        <v>19</v>
      </c>
      <c r="W15" s="19">
        <v>20</v>
      </c>
      <c r="X15" s="19">
        <v>21</v>
      </c>
      <c r="Y15" s="17" t="s">
        <v>39</v>
      </c>
      <c r="Z15" s="18">
        <v>23</v>
      </c>
      <c r="AA15" s="19">
        <v>24</v>
      </c>
      <c r="AB15" s="19">
        <v>25</v>
      </c>
      <c r="AC15" s="19">
        <v>26</v>
      </c>
      <c r="AD15" s="17" t="s">
        <v>40</v>
      </c>
      <c r="AE15" s="24">
        <v>28</v>
      </c>
    </row>
    <row r="16" spans="1:31" ht="15.75" customHeight="1" x14ac:dyDescent="0.2">
      <c r="A16" s="25" t="str">
        <f>CONSOLIDATED!A16</f>
        <v>OCTOBER</v>
      </c>
      <c r="B16" s="26"/>
      <c r="C16" s="26"/>
      <c r="D16" s="27"/>
      <c r="E16" s="7"/>
      <c r="F16" s="8"/>
      <c r="G16" s="8"/>
      <c r="H16" s="8"/>
      <c r="I16" s="10"/>
      <c r="J16" s="7"/>
      <c r="K16" s="28"/>
      <c r="L16" s="28"/>
      <c r="M16" s="28"/>
      <c r="N16" s="29"/>
      <c r="O16" s="28"/>
      <c r="P16" s="8"/>
      <c r="Q16" s="8"/>
      <c r="R16" s="8"/>
      <c r="S16" s="30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45"/>
    </row>
    <row r="17" spans="1:31" ht="15.75" customHeight="1" x14ac:dyDescent="0.2">
      <c r="A17" s="35" t="s">
        <v>42</v>
      </c>
      <c r="B17" s="3"/>
      <c r="C17" s="3"/>
      <c r="D17" s="37"/>
      <c r="E17" s="38">
        <v>4215557</v>
      </c>
      <c r="F17" s="39">
        <v>392000</v>
      </c>
      <c r="G17" s="40"/>
      <c r="H17" s="40"/>
      <c r="I17" s="42">
        <f t="shared" ref="I17:I20" si="0">SUM(E17:H17)</f>
        <v>4607557</v>
      </c>
      <c r="J17" s="41"/>
      <c r="K17" s="43"/>
      <c r="L17" s="43"/>
      <c r="M17" s="43"/>
      <c r="N17" s="43">
        <f t="shared" ref="N17:N20" si="1">SUM(J17:M17)</f>
        <v>0</v>
      </c>
      <c r="O17" s="43"/>
      <c r="P17" s="40"/>
      <c r="Q17" s="40"/>
      <c r="R17" s="40"/>
      <c r="S17" s="40">
        <f t="shared" ref="S17:S20" si="2">SUM(O17:R17)</f>
        <v>0</v>
      </c>
      <c r="T17" s="47">
        <f t="shared" ref="T17:T20" si="3">N17+S17</f>
        <v>0</v>
      </c>
      <c r="U17" s="44">
        <f t="shared" ref="U17:U20" si="4">I17+T17</f>
        <v>4607557</v>
      </c>
      <c r="V17" s="41"/>
      <c r="W17" s="40"/>
      <c r="X17" s="40"/>
      <c r="Y17" s="47">
        <f t="shared" ref="Y17:Y20" si="5">V17+W17</f>
        <v>0</v>
      </c>
      <c r="Z17" s="41">
        <f t="shared" ref="Z17:AA17" si="6">E17+J17+O17+V17</f>
        <v>4215557</v>
      </c>
      <c r="AA17" s="40">
        <f t="shared" si="6"/>
        <v>392000</v>
      </c>
      <c r="AB17" s="40"/>
      <c r="AC17" s="40"/>
      <c r="AD17" s="48">
        <f t="shared" ref="AD17:AD18" si="7">Z17+AA17</f>
        <v>4607557</v>
      </c>
      <c r="AE17" s="50" t="s">
        <v>43</v>
      </c>
    </row>
    <row r="18" spans="1:31" ht="15.75" customHeight="1" x14ac:dyDescent="0.2">
      <c r="A18" s="51" t="s">
        <v>44</v>
      </c>
      <c r="B18" s="3"/>
      <c r="C18" s="3"/>
      <c r="D18" s="37"/>
      <c r="E18" s="52">
        <v>2216678.38</v>
      </c>
      <c r="F18" s="53">
        <v>266909.59000000003</v>
      </c>
      <c r="G18" s="54"/>
      <c r="H18" s="54"/>
      <c r="I18" s="42">
        <f t="shared" si="0"/>
        <v>2483587.9699999997</v>
      </c>
      <c r="J18" s="55"/>
      <c r="K18" s="54"/>
      <c r="L18" s="54"/>
      <c r="M18" s="54"/>
      <c r="N18" s="43">
        <f t="shared" si="1"/>
        <v>0</v>
      </c>
      <c r="O18" s="54"/>
      <c r="P18" s="54"/>
      <c r="Q18" s="54"/>
      <c r="R18" s="54"/>
      <c r="S18" s="40">
        <f t="shared" si="2"/>
        <v>0</v>
      </c>
      <c r="T18" s="47">
        <f t="shared" si="3"/>
        <v>0</v>
      </c>
      <c r="U18" s="44">
        <f t="shared" si="4"/>
        <v>2483587.9699999997</v>
      </c>
      <c r="V18" s="55"/>
      <c r="W18" s="54"/>
      <c r="X18" s="54"/>
      <c r="Y18" s="47">
        <f t="shared" si="5"/>
        <v>0</v>
      </c>
      <c r="Z18" s="55">
        <f t="shared" ref="Z18:AA18" si="8">E18+J18+O18+V18</f>
        <v>2216678.38</v>
      </c>
      <c r="AA18" s="54">
        <f t="shared" si="8"/>
        <v>266909.59000000003</v>
      </c>
      <c r="AB18" s="54"/>
      <c r="AC18" s="54"/>
      <c r="AD18" s="48">
        <f t="shared" si="7"/>
        <v>2483587.9699999997</v>
      </c>
      <c r="AE18" s="50" t="s">
        <v>45</v>
      </c>
    </row>
    <row r="19" spans="1:31" ht="15.75" customHeight="1" x14ac:dyDescent="0.2">
      <c r="A19" s="51" t="s">
        <v>46</v>
      </c>
      <c r="B19" s="57"/>
      <c r="C19" s="57"/>
      <c r="D19" s="37"/>
      <c r="E19" s="52">
        <v>1268185.54</v>
      </c>
      <c r="F19" s="53">
        <v>200325.78</v>
      </c>
      <c r="G19" s="54"/>
      <c r="H19" s="54"/>
      <c r="I19" s="42">
        <f t="shared" si="0"/>
        <v>1468511.32</v>
      </c>
      <c r="J19" s="55"/>
      <c r="K19" s="54"/>
      <c r="L19" s="54"/>
      <c r="M19" s="53"/>
      <c r="N19" s="43">
        <f t="shared" si="1"/>
        <v>0</v>
      </c>
      <c r="O19" s="54"/>
      <c r="P19" s="54"/>
      <c r="Q19" s="54"/>
      <c r="R19" s="54"/>
      <c r="S19" s="40">
        <f t="shared" si="2"/>
        <v>0</v>
      </c>
      <c r="T19" s="47">
        <f t="shared" si="3"/>
        <v>0</v>
      </c>
      <c r="U19" s="44">
        <f t="shared" si="4"/>
        <v>1468511.32</v>
      </c>
      <c r="V19" s="55"/>
      <c r="W19" s="54"/>
      <c r="X19" s="54"/>
      <c r="Y19" s="47">
        <f t="shared" si="5"/>
        <v>0</v>
      </c>
      <c r="Z19" s="55">
        <f t="shared" ref="Z19:AA19" si="9">E19+J19+O19+V19</f>
        <v>1268185.54</v>
      </c>
      <c r="AA19" s="54">
        <f t="shared" si="9"/>
        <v>200325.78</v>
      </c>
      <c r="AB19" s="54"/>
      <c r="AC19" s="53"/>
      <c r="AD19" s="48">
        <f t="shared" ref="AD19:AD20" si="10">Z19+AA19+AB19+AC19</f>
        <v>1468511.32</v>
      </c>
      <c r="AE19" s="50" t="s">
        <v>47</v>
      </c>
    </row>
    <row r="20" spans="1:31" ht="15.75" customHeight="1" x14ac:dyDescent="0.2">
      <c r="A20" s="25" t="s">
        <v>48</v>
      </c>
      <c r="B20" s="57"/>
      <c r="C20" s="57"/>
      <c r="D20" s="37"/>
      <c r="E20" s="52">
        <v>107973.75999999999</v>
      </c>
      <c r="F20" s="53">
        <v>8836.25</v>
      </c>
      <c r="G20" s="54"/>
      <c r="H20" s="54"/>
      <c r="I20" s="42">
        <f t="shared" si="0"/>
        <v>116810.01</v>
      </c>
      <c r="J20" s="55"/>
      <c r="K20" s="54"/>
      <c r="L20" s="54"/>
      <c r="M20" s="53"/>
      <c r="N20" s="43">
        <f t="shared" si="1"/>
        <v>0</v>
      </c>
      <c r="O20" s="54"/>
      <c r="P20" s="54"/>
      <c r="Q20" s="54"/>
      <c r="R20" s="54"/>
      <c r="S20" s="40">
        <f t="shared" si="2"/>
        <v>0</v>
      </c>
      <c r="T20" s="47">
        <f t="shared" si="3"/>
        <v>0</v>
      </c>
      <c r="U20" s="44">
        <f t="shared" si="4"/>
        <v>116810.01</v>
      </c>
      <c r="V20" s="55"/>
      <c r="W20" s="54"/>
      <c r="X20" s="54"/>
      <c r="Y20" s="47">
        <f t="shared" si="5"/>
        <v>0</v>
      </c>
      <c r="Z20" s="55">
        <f t="shared" ref="Z20:AA20" si="11">E20+J20+O20+V20</f>
        <v>107973.75999999999</v>
      </c>
      <c r="AA20" s="54">
        <f t="shared" si="11"/>
        <v>8836.25</v>
      </c>
      <c r="AB20" s="54"/>
      <c r="AC20" s="53"/>
      <c r="AD20" s="48">
        <f t="shared" si="10"/>
        <v>116810.01</v>
      </c>
      <c r="AE20" s="50" t="s">
        <v>49</v>
      </c>
    </row>
    <row r="21" spans="1:31" ht="15.75" customHeight="1" x14ac:dyDescent="0.2">
      <c r="A21" s="25" t="s">
        <v>50</v>
      </c>
      <c r="B21" s="57"/>
      <c r="C21" s="57"/>
      <c r="D21" s="37"/>
      <c r="E21" s="55"/>
      <c r="F21" s="54"/>
      <c r="G21" s="54"/>
      <c r="H21" s="54"/>
      <c r="I21" s="42"/>
      <c r="J21" s="55"/>
      <c r="K21" s="54"/>
      <c r="L21" s="54"/>
      <c r="M21" s="54"/>
      <c r="N21" s="43"/>
      <c r="O21" s="54"/>
      <c r="P21" s="54"/>
      <c r="Q21" s="54"/>
      <c r="R21" s="54"/>
      <c r="S21" s="40"/>
      <c r="T21" s="47"/>
      <c r="U21" s="61"/>
      <c r="V21" s="55"/>
      <c r="W21" s="54"/>
      <c r="X21" s="54"/>
      <c r="Y21" s="47"/>
      <c r="Z21" s="55"/>
      <c r="AA21" s="54"/>
      <c r="AB21" s="54"/>
      <c r="AC21" s="54"/>
      <c r="AD21" s="48"/>
      <c r="AE21" s="50"/>
    </row>
    <row r="22" spans="1:31" ht="15.75" customHeight="1" x14ac:dyDescent="0.2">
      <c r="A22" s="25" t="s">
        <v>51</v>
      </c>
      <c r="B22" s="57"/>
      <c r="C22" s="57"/>
      <c r="D22" s="37"/>
      <c r="E22" s="55"/>
      <c r="F22" s="54"/>
      <c r="G22" s="54"/>
      <c r="H22" s="54"/>
      <c r="I22" s="42"/>
      <c r="J22" s="55"/>
      <c r="K22" s="54"/>
      <c r="L22" s="54"/>
      <c r="M22" s="54"/>
      <c r="N22" s="43"/>
      <c r="O22" s="54"/>
      <c r="P22" s="54"/>
      <c r="Q22" s="54"/>
      <c r="R22" s="54"/>
      <c r="S22" s="40"/>
      <c r="T22" s="47"/>
      <c r="U22" s="61"/>
      <c r="V22" s="55"/>
      <c r="W22" s="54"/>
      <c r="X22" s="54"/>
      <c r="Y22" s="47"/>
      <c r="Z22" s="55"/>
      <c r="AA22" s="54"/>
      <c r="AB22" s="54"/>
      <c r="AC22" s="54"/>
      <c r="AD22" s="48"/>
      <c r="AE22" s="62"/>
    </row>
    <row r="23" spans="1:31" ht="15.75" customHeight="1" x14ac:dyDescent="0.2">
      <c r="A23" s="25" t="s">
        <v>52</v>
      </c>
      <c r="B23" s="57"/>
      <c r="C23" s="57"/>
      <c r="D23" s="37"/>
      <c r="E23" s="55"/>
      <c r="F23" s="54"/>
      <c r="G23" s="54"/>
      <c r="H23" s="54"/>
      <c r="I23" s="42"/>
      <c r="J23" s="55"/>
      <c r="K23" s="54"/>
      <c r="L23" s="54"/>
      <c r="M23" s="54"/>
      <c r="N23" s="43"/>
      <c r="O23" s="54"/>
      <c r="P23" s="54"/>
      <c r="Q23" s="54"/>
      <c r="R23" s="54"/>
      <c r="S23" s="40"/>
      <c r="T23" s="47"/>
      <c r="U23" s="61"/>
      <c r="V23" s="55"/>
      <c r="W23" s="54"/>
      <c r="X23" s="54"/>
      <c r="Y23" s="47"/>
      <c r="Z23" s="55"/>
      <c r="AA23" s="54"/>
      <c r="AB23" s="54"/>
      <c r="AC23" s="54"/>
      <c r="AD23" s="48"/>
      <c r="AE23" s="62"/>
    </row>
    <row r="24" spans="1:31" ht="15.75" customHeight="1" x14ac:dyDescent="0.2">
      <c r="A24" s="35"/>
      <c r="B24" s="63" t="s">
        <v>53</v>
      </c>
      <c r="C24" s="63"/>
      <c r="D24" s="64"/>
      <c r="E24" s="65">
        <f t="shared" ref="E24:AD24" si="12">SUM(E18:E23)</f>
        <v>3592837.6799999997</v>
      </c>
      <c r="F24" s="66">
        <f t="shared" si="12"/>
        <v>476071.62</v>
      </c>
      <c r="G24" s="66">
        <f t="shared" si="12"/>
        <v>0</v>
      </c>
      <c r="H24" s="66">
        <f t="shared" si="12"/>
        <v>0</v>
      </c>
      <c r="I24" s="68">
        <f t="shared" si="12"/>
        <v>4068909.3</v>
      </c>
      <c r="J24" s="65">
        <f t="shared" si="12"/>
        <v>0</v>
      </c>
      <c r="K24" s="66">
        <f t="shared" si="12"/>
        <v>0</v>
      </c>
      <c r="L24" s="66">
        <f t="shared" si="12"/>
        <v>0</v>
      </c>
      <c r="M24" s="66">
        <f t="shared" si="12"/>
        <v>0</v>
      </c>
      <c r="N24" s="66">
        <f t="shared" si="12"/>
        <v>0</v>
      </c>
      <c r="O24" s="66">
        <f t="shared" si="12"/>
        <v>0</v>
      </c>
      <c r="P24" s="66">
        <f t="shared" si="12"/>
        <v>0</v>
      </c>
      <c r="Q24" s="66">
        <f t="shared" si="12"/>
        <v>0</v>
      </c>
      <c r="R24" s="66">
        <f t="shared" si="12"/>
        <v>0</v>
      </c>
      <c r="S24" s="66">
        <f t="shared" si="12"/>
        <v>0</v>
      </c>
      <c r="T24" s="68">
        <f t="shared" si="12"/>
        <v>0</v>
      </c>
      <c r="U24" s="65">
        <f t="shared" si="12"/>
        <v>4068909.3</v>
      </c>
      <c r="V24" s="65">
        <f t="shared" si="12"/>
        <v>0</v>
      </c>
      <c r="W24" s="66">
        <f t="shared" si="12"/>
        <v>0</v>
      </c>
      <c r="X24" s="66">
        <f t="shared" si="12"/>
        <v>0</v>
      </c>
      <c r="Y24" s="68">
        <f t="shared" si="12"/>
        <v>0</v>
      </c>
      <c r="Z24" s="65">
        <f t="shared" si="12"/>
        <v>3592837.6799999997</v>
      </c>
      <c r="AA24" s="66">
        <f t="shared" si="12"/>
        <v>476071.62</v>
      </c>
      <c r="AB24" s="66">
        <f t="shared" si="12"/>
        <v>0</v>
      </c>
      <c r="AC24" s="66">
        <f t="shared" si="12"/>
        <v>0</v>
      </c>
      <c r="AD24" s="68">
        <f t="shared" si="12"/>
        <v>4068909.3</v>
      </c>
      <c r="AE24" s="62"/>
    </row>
    <row r="25" spans="1:31" ht="15.75" customHeight="1" x14ac:dyDescent="0.2">
      <c r="A25" s="35" t="str">
        <f>CONSOLIDATED!A25</f>
        <v>NOVEMBER</v>
      </c>
      <c r="B25" s="3"/>
      <c r="C25" s="57"/>
      <c r="D25" s="37"/>
      <c r="E25" s="41"/>
      <c r="F25" s="40"/>
      <c r="G25" s="40"/>
      <c r="H25" s="40"/>
      <c r="I25" s="42"/>
      <c r="J25" s="41"/>
      <c r="K25" s="43"/>
      <c r="L25" s="43"/>
      <c r="M25" s="43"/>
      <c r="N25" s="43"/>
      <c r="O25" s="43"/>
      <c r="P25" s="40"/>
      <c r="Q25" s="40"/>
      <c r="R25" s="40"/>
      <c r="S25" s="40"/>
      <c r="T25" s="42"/>
      <c r="U25" s="44"/>
      <c r="V25" s="46"/>
      <c r="W25" s="40"/>
      <c r="X25" s="40"/>
      <c r="Y25" s="71"/>
      <c r="Z25" s="46"/>
      <c r="AA25" s="40"/>
      <c r="AB25" s="40"/>
      <c r="AC25" s="40"/>
      <c r="AD25" s="72"/>
      <c r="AE25" s="50"/>
    </row>
    <row r="26" spans="1:31" ht="15.75" customHeight="1" x14ac:dyDescent="0.2">
      <c r="A26" s="190" t="s">
        <v>54</v>
      </c>
      <c r="B26" s="152"/>
      <c r="C26" s="57"/>
      <c r="D26" s="37"/>
      <c r="E26" s="38">
        <v>8589141</v>
      </c>
      <c r="F26" s="39">
        <v>395000</v>
      </c>
      <c r="G26" s="40"/>
      <c r="H26" s="40"/>
      <c r="I26" s="42">
        <f t="shared" ref="I26:I29" si="13">SUM(E26:H26)</f>
        <v>8984141</v>
      </c>
      <c r="J26" s="41"/>
      <c r="K26" s="43"/>
      <c r="L26" s="43"/>
      <c r="M26" s="43"/>
      <c r="N26" s="43">
        <f t="shared" ref="N26:N29" si="14">SUM(J26:M26)</f>
        <v>0</v>
      </c>
      <c r="O26" s="43"/>
      <c r="P26" s="40"/>
      <c r="Q26" s="40"/>
      <c r="R26" s="40"/>
      <c r="S26" s="40"/>
      <c r="T26" s="42"/>
      <c r="U26" s="44">
        <f t="shared" ref="U26:U29" si="15">I26+T26</f>
        <v>8984141</v>
      </c>
      <c r="V26" s="46"/>
      <c r="W26" s="40"/>
      <c r="X26" s="40"/>
      <c r="Y26" s="74">
        <f t="shared" ref="Y26:Y29" si="16">V26+W26</f>
        <v>0</v>
      </c>
      <c r="Z26" s="46">
        <f t="shared" ref="Z26:AA26" si="17">E26+J26+O26+V26</f>
        <v>8589141</v>
      </c>
      <c r="AA26" s="40">
        <f t="shared" si="17"/>
        <v>395000</v>
      </c>
      <c r="AB26" s="40"/>
      <c r="AC26" s="40"/>
      <c r="AD26" s="72">
        <f t="shared" ref="AD26:AD29" si="18">Z26+AA26</f>
        <v>8984141</v>
      </c>
      <c r="AE26" s="50"/>
    </row>
    <row r="27" spans="1:31" ht="15.75" customHeight="1" x14ac:dyDescent="0.2">
      <c r="A27" s="191" t="s">
        <v>44</v>
      </c>
      <c r="B27" s="152"/>
      <c r="C27" s="57"/>
      <c r="D27" s="37"/>
      <c r="E27" s="52">
        <v>7801639.5999999996</v>
      </c>
      <c r="F27" s="53">
        <v>200058.23999999999</v>
      </c>
      <c r="G27" s="54"/>
      <c r="H27" s="54"/>
      <c r="I27" s="42">
        <f t="shared" si="13"/>
        <v>8001697.8399999999</v>
      </c>
      <c r="J27" s="55"/>
      <c r="K27" s="54"/>
      <c r="L27" s="54"/>
      <c r="M27" s="54"/>
      <c r="N27" s="43">
        <f t="shared" si="14"/>
        <v>0</v>
      </c>
      <c r="O27" s="54"/>
      <c r="P27" s="54"/>
      <c r="Q27" s="54"/>
      <c r="R27" s="54"/>
      <c r="S27" s="54">
        <f t="shared" ref="S27:S28" si="19">O27+P27</f>
        <v>0</v>
      </c>
      <c r="T27" s="47">
        <f t="shared" ref="T27:T29" si="20">N27+S27</f>
        <v>0</v>
      </c>
      <c r="U27" s="44">
        <f t="shared" si="15"/>
        <v>8001697.8399999999</v>
      </c>
      <c r="V27" s="79"/>
      <c r="W27" s="54"/>
      <c r="X27" s="54"/>
      <c r="Y27" s="74">
        <f t="shared" si="16"/>
        <v>0</v>
      </c>
      <c r="Z27" s="79">
        <f t="shared" ref="Z27:AA27" si="21">E27+J27+O27+V27</f>
        <v>7801639.5999999996</v>
      </c>
      <c r="AA27" s="54">
        <f t="shared" si="21"/>
        <v>200058.23999999999</v>
      </c>
      <c r="AB27" s="54"/>
      <c r="AC27" s="54"/>
      <c r="AD27" s="72">
        <f t="shared" si="18"/>
        <v>8001697.8399999999</v>
      </c>
      <c r="AE27" s="62"/>
    </row>
    <row r="28" spans="1:31" ht="15.75" customHeight="1" x14ac:dyDescent="0.2">
      <c r="A28" s="51" t="s">
        <v>46</v>
      </c>
      <c r="B28" s="78"/>
      <c r="C28" s="57"/>
      <c r="D28" s="37"/>
      <c r="E28" s="52">
        <v>1582664.87</v>
      </c>
      <c r="F28" s="53">
        <v>55236</v>
      </c>
      <c r="G28" s="54"/>
      <c r="H28" s="54"/>
      <c r="I28" s="42">
        <f t="shared" si="13"/>
        <v>1637900.87</v>
      </c>
      <c r="J28" s="55"/>
      <c r="K28" s="54"/>
      <c r="L28" s="54"/>
      <c r="M28" s="54"/>
      <c r="N28" s="43">
        <f t="shared" si="14"/>
        <v>0</v>
      </c>
      <c r="O28" s="54"/>
      <c r="P28" s="54"/>
      <c r="Q28" s="54"/>
      <c r="R28" s="54"/>
      <c r="S28" s="54">
        <f t="shared" si="19"/>
        <v>0</v>
      </c>
      <c r="T28" s="47">
        <f t="shared" si="20"/>
        <v>0</v>
      </c>
      <c r="U28" s="44">
        <f t="shared" si="15"/>
        <v>1637900.87</v>
      </c>
      <c r="V28" s="79"/>
      <c r="W28" s="54"/>
      <c r="X28" s="54"/>
      <c r="Y28" s="74">
        <f t="shared" si="16"/>
        <v>0</v>
      </c>
      <c r="Z28" s="79">
        <f t="shared" ref="Z28:AA28" si="22">E28+J28+O28+V28</f>
        <v>1582664.87</v>
      </c>
      <c r="AA28" s="54">
        <f t="shared" si="22"/>
        <v>55236</v>
      </c>
      <c r="AB28" s="54"/>
      <c r="AC28" s="54"/>
      <c r="AD28" s="72">
        <f t="shared" si="18"/>
        <v>1637900.87</v>
      </c>
      <c r="AE28" s="62"/>
    </row>
    <row r="29" spans="1:31" ht="15.75" customHeight="1" x14ac:dyDescent="0.2">
      <c r="A29" s="51" t="s">
        <v>56</v>
      </c>
      <c r="B29" s="78"/>
      <c r="C29" s="57"/>
      <c r="D29" s="37"/>
      <c r="E29" s="52">
        <v>97063.31</v>
      </c>
      <c r="F29" s="53">
        <v>1116.81</v>
      </c>
      <c r="G29" s="54"/>
      <c r="H29" s="54"/>
      <c r="I29" s="42">
        <f t="shared" si="13"/>
        <v>98180.12</v>
      </c>
      <c r="J29" s="55"/>
      <c r="K29" s="54"/>
      <c r="L29" s="54"/>
      <c r="M29" s="54"/>
      <c r="N29" s="43">
        <f t="shared" si="14"/>
        <v>0</v>
      </c>
      <c r="O29" s="54"/>
      <c r="P29" s="54"/>
      <c r="Q29" s="54"/>
      <c r="R29" s="54"/>
      <c r="S29" s="54"/>
      <c r="T29" s="47">
        <f t="shared" si="20"/>
        <v>0</v>
      </c>
      <c r="U29" s="44">
        <f t="shared" si="15"/>
        <v>98180.12</v>
      </c>
      <c r="V29" s="79"/>
      <c r="W29" s="54"/>
      <c r="X29" s="54"/>
      <c r="Y29" s="74">
        <f t="shared" si="16"/>
        <v>0</v>
      </c>
      <c r="Z29" s="79">
        <f t="shared" ref="Z29:AA29" si="23">E29+J29+O29+V29</f>
        <v>97063.31</v>
      </c>
      <c r="AA29" s="54">
        <f t="shared" si="23"/>
        <v>1116.81</v>
      </c>
      <c r="AB29" s="54"/>
      <c r="AC29" s="54"/>
      <c r="AD29" s="72">
        <f t="shared" si="18"/>
        <v>98180.12</v>
      </c>
      <c r="AE29" s="62"/>
    </row>
    <row r="30" spans="1:31" ht="15.75" customHeight="1" x14ac:dyDescent="0.2">
      <c r="A30" s="51" t="s">
        <v>57</v>
      </c>
      <c r="B30" s="78"/>
      <c r="C30" s="57"/>
      <c r="D30" s="37"/>
      <c r="E30" s="55"/>
      <c r="F30" s="54"/>
      <c r="G30" s="54"/>
      <c r="H30" s="54"/>
      <c r="I30" s="42"/>
      <c r="J30" s="55"/>
      <c r="K30" s="54"/>
      <c r="L30" s="54"/>
      <c r="M30" s="54"/>
      <c r="N30" s="43"/>
      <c r="O30" s="54"/>
      <c r="P30" s="54"/>
      <c r="Q30" s="54"/>
      <c r="R30" s="54"/>
      <c r="S30" s="54"/>
      <c r="T30" s="47"/>
      <c r="U30" s="61"/>
      <c r="V30" s="79"/>
      <c r="W30" s="54"/>
      <c r="X30" s="54"/>
      <c r="Y30" s="74"/>
      <c r="Z30" s="79"/>
      <c r="AA30" s="54"/>
      <c r="AB30" s="54"/>
      <c r="AC30" s="54"/>
      <c r="AD30" s="72"/>
      <c r="AE30" s="62"/>
    </row>
    <row r="31" spans="1:31" ht="15.75" customHeight="1" x14ac:dyDescent="0.2">
      <c r="A31" s="51" t="s">
        <v>59</v>
      </c>
      <c r="B31" s="78"/>
      <c r="C31" s="57"/>
      <c r="D31" s="37"/>
      <c r="E31" s="55"/>
      <c r="F31" s="54"/>
      <c r="G31" s="54"/>
      <c r="H31" s="54"/>
      <c r="I31" s="42"/>
      <c r="J31" s="55"/>
      <c r="K31" s="54"/>
      <c r="L31" s="54"/>
      <c r="M31" s="54"/>
      <c r="N31" s="43"/>
      <c r="O31" s="54"/>
      <c r="P31" s="54"/>
      <c r="Q31" s="54"/>
      <c r="R31" s="54"/>
      <c r="S31" s="54"/>
      <c r="T31" s="47"/>
      <c r="U31" s="61"/>
      <c r="V31" s="79"/>
      <c r="W31" s="54"/>
      <c r="X31" s="54"/>
      <c r="Y31" s="74"/>
      <c r="Z31" s="79"/>
      <c r="AA31" s="54"/>
      <c r="AB31" s="54"/>
      <c r="AC31" s="54"/>
      <c r="AD31" s="72"/>
      <c r="AE31" s="62"/>
    </row>
    <row r="32" spans="1:31" ht="15.75" customHeight="1" x14ac:dyDescent="0.2">
      <c r="A32" s="51" t="s">
        <v>60</v>
      </c>
      <c r="B32" s="78"/>
      <c r="C32" s="57"/>
      <c r="D32" s="37"/>
      <c r="E32" s="55"/>
      <c r="F32" s="54"/>
      <c r="G32" s="54"/>
      <c r="H32" s="54"/>
      <c r="I32" s="42"/>
      <c r="J32" s="55"/>
      <c r="K32" s="54"/>
      <c r="L32" s="54"/>
      <c r="M32" s="54"/>
      <c r="N32" s="43"/>
      <c r="O32" s="54"/>
      <c r="P32" s="54"/>
      <c r="Q32" s="54"/>
      <c r="R32" s="54"/>
      <c r="S32" s="54"/>
      <c r="T32" s="47"/>
      <c r="U32" s="61"/>
      <c r="V32" s="79"/>
      <c r="W32" s="54"/>
      <c r="X32" s="54"/>
      <c r="Y32" s="74"/>
      <c r="Z32" s="79"/>
      <c r="AA32" s="54"/>
      <c r="AB32" s="54"/>
      <c r="AC32" s="54"/>
      <c r="AD32" s="72"/>
      <c r="AE32" s="62"/>
    </row>
    <row r="33" spans="1:31" ht="15.75" customHeight="1" x14ac:dyDescent="0.2">
      <c r="A33" s="81"/>
      <c r="B33" s="63" t="s">
        <v>53</v>
      </c>
      <c r="C33" s="63"/>
      <c r="D33" s="64"/>
      <c r="E33" s="65">
        <f t="shared" ref="E33:AD33" si="24">SUM(E27:E32)</f>
        <v>9481367.7799999993</v>
      </c>
      <c r="F33" s="66">
        <f t="shared" si="24"/>
        <v>256411.05</v>
      </c>
      <c r="G33" s="66">
        <f t="shared" si="24"/>
        <v>0</v>
      </c>
      <c r="H33" s="67">
        <f t="shared" si="24"/>
        <v>0</v>
      </c>
      <c r="I33" s="69">
        <f t="shared" si="24"/>
        <v>9737778.8300000001</v>
      </c>
      <c r="J33" s="65">
        <f t="shared" si="24"/>
        <v>0</v>
      </c>
      <c r="K33" s="66">
        <f t="shared" si="24"/>
        <v>0</v>
      </c>
      <c r="L33" s="66">
        <f t="shared" si="24"/>
        <v>0</v>
      </c>
      <c r="M33" s="67">
        <f t="shared" si="24"/>
        <v>0</v>
      </c>
      <c r="N33" s="70">
        <f t="shared" si="24"/>
        <v>0</v>
      </c>
      <c r="O33" s="66">
        <f t="shared" si="24"/>
        <v>0</v>
      </c>
      <c r="P33" s="66">
        <f t="shared" si="24"/>
        <v>0</v>
      </c>
      <c r="Q33" s="66">
        <f t="shared" si="24"/>
        <v>0</v>
      </c>
      <c r="R33" s="66">
        <f t="shared" si="24"/>
        <v>0</v>
      </c>
      <c r="S33" s="66">
        <f t="shared" si="24"/>
        <v>0</v>
      </c>
      <c r="T33" s="67">
        <f t="shared" si="24"/>
        <v>0</v>
      </c>
      <c r="U33" s="65">
        <f t="shared" si="24"/>
        <v>9737778.8300000001</v>
      </c>
      <c r="V33" s="65">
        <f t="shared" si="24"/>
        <v>0</v>
      </c>
      <c r="W33" s="66">
        <f t="shared" si="24"/>
        <v>0</v>
      </c>
      <c r="X33" s="66">
        <f t="shared" si="24"/>
        <v>0</v>
      </c>
      <c r="Y33" s="89">
        <f t="shared" si="24"/>
        <v>0</v>
      </c>
      <c r="Z33" s="65">
        <f t="shared" si="24"/>
        <v>9481367.7799999993</v>
      </c>
      <c r="AA33" s="66">
        <f t="shared" si="24"/>
        <v>256411.05</v>
      </c>
      <c r="AB33" s="66">
        <f t="shared" si="24"/>
        <v>0</v>
      </c>
      <c r="AC33" s="66">
        <f t="shared" si="24"/>
        <v>0</v>
      </c>
      <c r="AD33" s="68">
        <f t="shared" si="24"/>
        <v>9737778.8300000001</v>
      </c>
      <c r="AE33" s="62"/>
    </row>
    <row r="34" spans="1:31" ht="15.75" customHeight="1" x14ac:dyDescent="0.2">
      <c r="A34" s="35" t="str">
        <f>CONSOLIDATED!A34</f>
        <v>DECEMBER</v>
      </c>
      <c r="B34" s="3"/>
      <c r="C34" s="57"/>
      <c r="D34" s="37"/>
      <c r="E34" s="41"/>
      <c r="F34" s="40"/>
      <c r="G34" s="40"/>
      <c r="H34" s="40"/>
      <c r="I34" s="42"/>
      <c r="J34" s="41"/>
      <c r="K34" s="43"/>
      <c r="L34" s="43"/>
      <c r="M34" s="43"/>
      <c r="N34" s="43"/>
      <c r="O34" s="43"/>
      <c r="P34" s="40"/>
      <c r="Q34" s="40"/>
      <c r="R34" s="40"/>
      <c r="S34" s="40"/>
      <c r="T34" s="42"/>
      <c r="U34" s="44"/>
      <c r="V34" s="46"/>
      <c r="W34" s="40"/>
      <c r="X34" s="40"/>
      <c r="Y34" s="71"/>
      <c r="Z34" s="46"/>
      <c r="AA34" s="40"/>
      <c r="AB34" s="40"/>
      <c r="AC34" s="40"/>
      <c r="AD34" s="72"/>
      <c r="AE34" s="62"/>
    </row>
    <row r="35" spans="1:31" ht="15.75" customHeight="1" x14ac:dyDescent="0.2">
      <c r="A35" s="190" t="s">
        <v>54</v>
      </c>
      <c r="B35" s="152"/>
      <c r="C35" s="57"/>
      <c r="D35" s="37"/>
      <c r="E35" s="38">
        <v>6923877</v>
      </c>
      <c r="F35" s="39">
        <v>409000</v>
      </c>
      <c r="G35" s="40"/>
      <c r="H35" s="40"/>
      <c r="I35" s="42">
        <f t="shared" ref="I35:I38" si="25">SUM(E35:H35)</f>
        <v>7332877</v>
      </c>
      <c r="J35" s="41"/>
      <c r="K35" s="90"/>
      <c r="L35" s="43"/>
      <c r="M35" s="90"/>
      <c r="N35" s="43">
        <f t="shared" ref="N35:N38" si="26">SUM(J35:M35)</f>
        <v>0</v>
      </c>
      <c r="O35" s="43"/>
      <c r="P35" s="40"/>
      <c r="Q35" s="40"/>
      <c r="R35" s="40"/>
      <c r="S35" s="40"/>
      <c r="T35" s="47">
        <f t="shared" ref="T35:T38" si="27">N35+S35</f>
        <v>0</v>
      </c>
      <c r="U35" s="44">
        <f t="shared" ref="U35:U38" si="28">I35+T35</f>
        <v>7332877</v>
      </c>
      <c r="V35" s="46"/>
      <c r="W35" s="40"/>
      <c r="X35" s="40"/>
      <c r="Y35" s="71"/>
      <c r="Z35" s="46">
        <f t="shared" ref="Z35:AC35" si="29">E35+J35+O35+V35</f>
        <v>6923877</v>
      </c>
      <c r="AA35" s="40">
        <f t="shared" si="29"/>
        <v>409000</v>
      </c>
      <c r="AB35" s="40">
        <f t="shared" si="29"/>
        <v>0</v>
      </c>
      <c r="AC35" s="40">
        <f t="shared" si="29"/>
        <v>0</v>
      </c>
      <c r="AD35" s="72">
        <f>Z35+AA35+AB35+AC35</f>
        <v>7332877</v>
      </c>
      <c r="AE35" s="62"/>
    </row>
    <row r="36" spans="1:31" ht="15.75" customHeight="1" x14ac:dyDescent="0.2">
      <c r="A36" s="191" t="s">
        <v>44</v>
      </c>
      <c r="B36" s="152"/>
      <c r="C36" s="57"/>
      <c r="D36" s="37"/>
      <c r="E36" s="52">
        <v>5414817.1600000001</v>
      </c>
      <c r="F36" s="53">
        <v>236821.2</v>
      </c>
      <c r="G36" s="54"/>
      <c r="H36" s="54"/>
      <c r="I36" s="42">
        <f t="shared" si="25"/>
        <v>5651638.3600000003</v>
      </c>
      <c r="J36" s="55"/>
      <c r="K36" s="54"/>
      <c r="L36" s="54"/>
      <c r="M36" s="54"/>
      <c r="N36" s="43">
        <f t="shared" si="26"/>
        <v>0</v>
      </c>
      <c r="O36" s="54"/>
      <c r="P36" s="54"/>
      <c r="Q36" s="54"/>
      <c r="R36" s="54"/>
      <c r="S36" s="54"/>
      <c r="T36" s="47">
        <f t="shared" si="27"/>
        <v>0</v>
      </c>
      <c r="U36" s="44">
        <f t="shared" si="28"/>
        <v>5651638.3600000003</v>
      </c>
      <c r="V36" s="79"/>
      <c r="W36" s="54"/>
      <c r="X36" s="54"/>
      <c r="Y36" s="74"/>
      <c r="Z36" s="46">
        <f t="shared" ref="Z36:AA36" si="30">E36+J36+O36+V36</f>
        <v>5414817.1600000001</v>
      </c>
      <c r="AA36" s="40">
        <f t="shared" si="30"/>
        <v>236821.2</v>
      </c>
      <c r="AB36" s="54"/>
      <c r="AC36" s="54"/>
      <c r="AD36" s="72">
        <f t="shared" ref="AD36:AD38" si="31">Z36+AA36</f>
        <v>5651638.3600000003</v>
      </c>
      <c r="AE36" s="62"/>
    </row>
    <row r="37" spans="1:31" ht="15.75" customHeight="1" x14ac:dyDescent="0.2">
      <c r="A37" s="51" t="s">
        <v>46</v>
      </c>
      <c r="B37" s="78"/>
      <c r="C37" s="57"/>
      <c r="D37" s="37"/>
      <c r="E37" s="52">
        <v>1612222.29</v>
      </c>
      <c r="F37" s="53">
        <v>69016.350000000006</v>
      </c>
      <c r="G37" s="54"/>
      <c r="H37" s="54"/>
      <c r="I37" s="42">
        <f t="shared" si="25"/>
        <v>1681238.6400000001</v>
      </c>
      <c r="J37" s="55"/>
      <c r="K37" s="53"/>
      <c r="L37" s="54"/>
      <c r="M37" s="54"/>
      <c r="N37" s="43">
        <f t="shared" si="26"/>
        <v>0</v>
      </c>
      <c r="O37" s="54"/>
      <c r="P37" s="54"/>
      <c r="Q37" s="54"/>
      <c r="R37" s="54"/>
      <c r="S37" s="54"/>
      <c r="T37" s="47">
        <f t="shared" si="27"/>
        <v>0</v>
      </c>
      <c r="U37" s="44">
        <f t="shared" si="28"/>
        <v>1681238.6400000001</v>
      </c>
      <c r="V37" s="79"/>
      <c r="W37" s="54"/>
      <c r="X37" s="54"/>
      <c r="Y37" s="74"/>
      <c r="Z37" s="46">
        <f t="shared" ref="Z37:AA37" si="32">E37+J37+O37+V37</f>
        <v>1612222.29</v>
      </c>
      <c r="AA37" s="40">
        <f t="shared" si="32"/>
        <v>69016.350000000006</v>
      </c>
      <c r="AB37" s="54"/>
      <c r="AC37" s="54"/>
      <c r="AD37" s="72">
        <f t="shared" si="31"/>
        <v>1681238.6400000001</v>
      </c>
      <c r="AE37" s="62"/>
    </row>
    <row r="38" spans="1:31" ht="15.75" customHeight="1" x14ac:dyDescent="0.2">
      <c r="A38" s="51" t="s">
        <v>56</v>
      </c>
      <c r="B38" s="78"/>
      <c r="C38" s="57"/>
      <c r="D38" s="37"/>
      <c r="E38" s="52">
        <v>109997.26</v>
      </c>
      <c r="F38" s="53">
        <v>3329.57</v>
      </c>
      <c r="G38" s="54"/>
      <c r="H38" s="54"/>
      <c r="I38" s="42">
        <f t="shared" si="25"/>
        <v>113326.83</v>
      </c>
      <c r="J38" s="55"/>
      <c r="K38" s="53"/>
      <c r="L38" s="54"/>
      <c r="M38" s="54"/>
      <c r="N38" s="43">
        <f t="shared" si="26"/>
        <v>0</v>
      </c>
      <c r="O38" s="54"/>
      <c r="P38" s="54"/>
      <c r="Q38" s="54"/>
      <c r="R38" s="54"/>
      <c r="S38" s="54"/>
      <c r="T38" s="47">
        <f t="shared" si="27"/>
        <v>0</v>
      </c>
      <c r="U38" s="44">
        <f t="shared" si="28"/>
        <v>113326.83</v>
      </c>
      <c r="V38" s="79"/>
      <c r="W38" s="54"/>
      <c r="X38" s="54"/>
      <c r="Y38" s="74"/>
      <c r="Z38" s="46">
        <f t="shared" ref="Z38:AA38" si="33">E38+J38+O38+V38</f>
        <v>109997.26</v>
      </c>
      <c r="AA38" s="40">
        <f t="shared" si="33"/>
        <v>3329.57</v>
      </c>
      <c r="AB38" s="54"/>
      <c r="AC38" s="54"/>
      <c r="AD38" s="72">
        <f t="shared" si="31"/>
        <v>113326.83</v>
      </c>
      <c r="AE38" s="62"/>
    </row>
    <row r="39" spans="1:31" ht="15.75" customHeight="1" x14ac:dyDescent="0.2">
      <c r="A39" s="51" t="s">
        <v>57</v>
      </c>
      <c r="B39" s="78"/>
      <c r="C39" s="57"/>
      <c r="D39" s="37"/>
      <c r="E39" s="55"/>
      <c r="F39" s="54"/>
      <c r="G39" s="54"/>
      <c r="H39" s="54"/>
      <c r="I39" s="42"/>
      <c r="J39" s="55"/>
      <c r="K39" s="54"/>
      <c r="L39" s="54"/>
      <c r="M39" s="54"/>
      <c r="N39" s="43"/>
      <c r="O39" s="54"/>
      <c r="P39" s="54"/>
      <c r="Q39" s="54"/>
      <c r="R39" s="54"/>
      <c r="S39" s="54"/>
      <c r="T39" s="47"/>
      <c r="U39" s="61"/>
      <c r="V39" s="79"/>
      <c r="W39" s="54"/>
      <c r="X39" s="54"/>
      <c r="Y39" s="74"/>
      <c r="Z39" s="46"/>
      <c r="AA39" s="40"/>
      <c r="AB39" s="54"/>
      <c r="AC39" s="54"/>
      <c r="AD39" s="82"/>
      <c r="AE39" s="62"/>
    </row>
    <row r="40" spans="1:31" ht="15.75" customHeight="1" x14ac:dyDescent="0.2">
      <c r="A40" s="51" t="s">
        <v>59</v>
      </c>
      <c r="B40" s="78"/>
      <c r="C40" s="57"/>
      <c r="D40" s="37"/>
      <c r="E40" s="55"/>
      <c r="F40" s="54"/>
      <c r="G40" s="54"/>
      <c r="H40" s="54"/>
      <c r="I40" s="42"/>
      <c r="J40" s="55"/>
      <c r="K40" s="54"/>
      <c r="L40" s="54"/>
      <c r="M40" s="54"/>
      <c r="N40" s="43"/>
      <c r="O40" s="54"/>
      <c r="P40" s="54"/>
      <c r="Q40" s="54"/>
      <c r="R40" s="54"/>
      <c r="S40" s="54"/>
      <c r="T40" s="47"/>
      <c r="U40" s="61"/>
      <c r="V40" s="79"/>
      <c r="W40" s="54"/>
      <c r="X40" s="54"/>
      <c r="Y40" s="74"/>
      <c r="Z40" s="46"/>
      <c r="AA40" s="40"/>
      <c r="AB40" s="54"/>
      <c r="AC40" s="54"/>
      <c r="AD40" s="82"/>
      <c r="AE40" s="62"/>
    </row>
    <row r="41" spans="1:31" ht="15.75" customHeight="1" x14ac:dyDescent="0.2">
      <c r="A41" s="51" t="s">
        <v>60</v>
      </c>
      <c r="B41" s="78"/>
      <c r="C41" s="57"/>
      <c r="D41" s="37"/>
      <c r="E41" s="55"/>
      <c r="F41" s="54"/>
      <c r="G41" s="54"/>
      <c r="H41" s="54"/>
      <c r="I41" s="42"/>
      <c r="J41" s="79"/>
      <c r="K41" s="54"/>
      <c r="L41" s="54"/>
      <c r="M41" s="54"/>
      <c r="N41" s="43"/>
      <c r="O41" s="54"/>
      <c r="P41" s="54"/>
      <c r="Q41" s="54"/>
      <c r="R41" s="54"/>
      <c r="S41" s="54"/>
      <c r="T41" s="74"/>
      <c r="U41" s="61"/>
      <c r="V41" s="79"/>
      <c r="W41" s="54"/>
      <c r="X41" s="54"/>
      <c r="Y41" s="74"/>
      <c r="Z41" s="79"/>
      <c r="AA41" s="54"/>
      <c r="AB41" s="54"/>
      <c r="AC41" s="54"/>
      <c r="AD41" s="82"/>
      <c r="AE41" s="62"/>
    </row>
    <row r="42" spans="1:31" ht="15.75" customHeight="1" x14ac:dyDescent="0.2">
      <c r="A42" s="81"/>
      <c r="B42" s="63" t="s">
        <v>53</v>
      </c>
      <c r="C42" s="63"/>
      <c r="D42" s="64"/>
      <c r="E42" s="65">
        <f t="shared" ref="E42:AD42" si="34">SUM(E36:E41)</f>
        <v>7137036.71</v>
      </c>
      <c r="F42" s="66">
        <f t="shared" si="34"/>
        <v>309167.12000000005</v>
      </c>
      <c r="G42" s="66">
        <f t="shared" si="34"/>
        <v>0</v>
      </c>
      <c r="H42" s="66">
        <f t="shared" si="34"/>
        <v>0</v>
      </c>
      <c r="I42" s="67">
        <f t="shared" si="34"/>
        <v>7446203.8300000001</v>
      </c>
      <c r="J42" s="65">
        <f t="shared" si="34"/>
        <v>0</v>
      </c>
      <c r="K42" s="66">
        <f t="shared" si="34"/>
        <v>0</v>
      </c>
      <c r="L42" s="66">
        <f t="shared" si="34"/>
        <v>0</v>
      </c>
      <c r="M42" s="66">
        <f t="shared" si="34"/>
        <v>0</v>
      </c>
      <c r="N42" s="66">
        <f t="shared" si="34"/>
        <v>0</v>
      </c>
      <c r="O42" s="66">
        <f t="shared" si="34"/>
        <v>0</v>
      </c>
      <c r="P42" s="66">
        <f t="shared" si="34"/>
        <v>0</v>
      </c>
      <c r="Q42" s="66">
        <f t="shared" si="34"/>
        <v>0</v>
      </c>
      <c r="R42" s="66">
        <f t="shared" si="34"/>
        <v>0</v>
      </c>
      <c r="S42" s="66">
        <f t="shared" si="34"/>
        <v>0</v>
      </c>
      <c r="T42" s="67">
        <f t="shared" si="34"/>
        <v>0</v>
      </c>
      <c r="U42" s="73">
        <f t="shared" si="34"/>
        <v>7446203.8300000001</v>
      </c>
      <c r="V42" s="65">
        <f t="shared" si="34"/>
        <v>0</v>
      </c>
      <c r="W42" s="66">
        <f t="shared" si="34"/>
        <v>0</v>
      </c>
      <c r="X42" s="66">
        <f t="shared" si="34"/>
        <v>0</v>
      </c>
      <c r="Y42" s="67">
        <f t="shared" si="34"/>
        <v>0</v>
      </c>
      <c r="Z42" s="65">
        <f t="shared" si="34"/>
        <v>7137036.71</v>
      </c>
      <c r="AA42" s="66">
        <f t="shared" si="34"/>
        <v>309167.12000000005</v>
      </c>
      <c r="AB42" s="66">
        <f t="shared" si="34"/>
        <v>0</v>
      </c>
      <c r="AC42" s="66">
        <f t="shared" si="34"/>
        <v>0</v>
      </c>
      <c r="AD42" s="67">
        <f t="shared" si="34"/>
        <v>7446203.8300000001</v>
      </c>
      <c r="AE42" s="62"/>
    </row>
    <row r="43" spans="1:31" ht="15.75" customHeight="1" x14ac:dyDescent="0.2">
      <c r="A43" s="190" t="str">
        <f>CONSOLIDATED!A43</f>
        <v>3rd QUARTER</v>
      </c>
      <c r="B43" s="152"/>
      <c r="C43" s="57"/>
      <c r="D43" s="37"/>
      <c r="E43" s="46"/>
      <c r="F43" s="40"/>
      <c r="G43" s="40"/>
      <c r="H43" s="40"/>
      <c r="I43" s="71"/>
      <c r="J43" s="46"/>
      <c r="K43" s="40"/>
      <c r="L43" s="40"/>
      <c r="M43" s="40"/>
      <c r="N43" s="40"/>
      <c r="O43" s="40"/>
      <c r="P43" s="40"/>
      <c r="Q43" s="40"/>
      <c r="R43" s="40"/>
      <c r="S43" s="40"/>
      <c r="T43" s="71"/>
      <c r="U43" s="44"/>
      <c r="V43" s="46"/>
      <c r="W43" s="40"/>
      <c r="X43" s="40"/>
      <c r="Y43" s="71"/>
      <c r="Z43" s="46"/>
      <c r="AA43" s="40"/>
      <c r="AB43" s="40"/>
      <c r="AC43" s="40"/>
      <c r="AD43" s="72"/>
      <c r="AE43" s="62"/>
    </row>
    <row r="44" spans="1:31" ht="15.75" customHeight="1" x14ac:dyDescent="0.2">
      <c r="A44" s="190" t="s">
        <v>54</v>
      </c>
      <c r="B44" s="152"/>
      <c r="C44" s="57"/>
      <c r="D44" s="37"/>
      <c r="E44" s="46">
        <f t="shared" ref="E44:AD44" si="35">E17+E26+E35</f>
        <v>19728575</v>
      </c>
      <c r="F44" s="40">
        <f t="shared" si="35"/>
        <v>1196000</v>
      </c>
      <c r="G44" s="40">
        <f t="shared" si="35"/>
        <v>0</v>
      </c>
      <c r="H44" s="40">
        <f t="shared" si="35"/>
        <v>0</v>
      </c>
      <c r="I44" s="40">
        <f t="shared" si="35"/>
        <v>20924575</v>
      </c>
      <c r="J44" s="46">
        <f t="shared" si="35"/>
        <v>0</v>
      </c>
      <c r="K44" s="40">
        <f t="shared" si="35"/>
        <v>0</v>
      </c>
      <c r="L44" s="40">
        <f t="shared" si="35"/>
        <v>0</v>
      </c>
      <c r="M44" s="40">
        <f t="shared" si="35"/>
        <v>0</v>
      </c>
      <c r="N44" s="40">
        <f t="shared" si="35"/>
        <v>0</v>
      </c>
      <c r="O44" s="40">
        <f t="shared" si="35"/>
        <v>0</v>
      </c>
      <c r="P44" s="40">
        <f t="shared" si="35"/>
        <v>0</v>
      </c>
      <c r="Q44" s="40">
        <f t="shared" si="35"/>
        <v>0</v>
      </c>
      <c r="R44" s="40">
        <f t="shared" si="35"/>
        <v>0</v>
      </c>
      <c r="S44" s="40">
        <f t="shared" si="35"/>
        <v>0</v>
      </c>
      <c r="T44" s="72">
        <f t="shared" si="35"/>
        <v>0</v>
      </c>
      <c r="U44" s="44">
        <f t="shared" si="35"/>
        <v>20924575</v>
      </c>
      <c r="V44" s="46">
        <f t="shared" si="35"/>
        <v>0</v>
      </c>
      <c r="W44" s="40">
        <f t="shared" si="35"/>
        <v>0</v>
      </c>
      <c r="X44" s="40">
        <f t="shared" si="35"/>
        <v>0</v>
      </c>
      <c r="Y44" s="72">
        <f t="shared" si="35"/>
        <v>0</v>
      </c>
      <c r="Z44" s="46">
        <f t="shared" si="35"/>
        <v>19728575</v>
      </c>
      <c r="AA44" s="40">
        <f t="shared" si="35"/>
        <v>1196000</v>
      </c>
      <c r="AB44" s="40">
        <f t="shared" si="35"/>
        <v>0</v>
      </c>
      <c r="AC44" s="40">
        <f t="shared" si="35"/>
        <v>0</v>
      </c>
      <c r="AD44" s="82">
        <f t="shared" si="35"/>
        <v>20924575</v>
      </c>
      <c r="AE44" s="62"/>
    </row>
    <row r="45" spans="1:31" ht="15.75" customHeight="1" x14ac:dyDescent="0.2">
      <c r="A45" s="191" t="s">
        <v>44</v>
      </c>
      <c r="B45" s="152"/>
      <c r="C45" s="57"/>
      <c r="D45" s="37"/>
      <c r="E45" s="79">
        <f t="shared" ref="E45:AD45" si="36">E18+E27+E36</f>
        <v>15433135.140000001</v>
      </c>
      <c r="F45" s="40">
        <f t="shared" si="36"/>
        <v>703789.03</v>
      </c>
      <c r="G45" s="40">
        <f t="shared" si="36"/>
        <v>0</v>
      </c>
      <c r="H45" s="40">
        <f t="shared" si="36"/>
        <v>0</v>
      </c>
      <c r="I45" s="40">
        <f t="shared" si="36"/>
        <v>16136924.169999998</v>
      </c>
      <c r="J45" s="79">
        <f t="shared" si="36"/>
        <v>0</v>
      </c>
      <c r="K45" s="40">
        <f t="shared" si="36"/>
        <v>0</v>
      </c>
      <c r="L45" s="40">
        <f t="shared" si="36"/>
        <v>0</v>
      </c>
      <c r="M45" s="40">
        <f t="shared" si="36"/>
        <v>0</v>
      </c>
      <c r="N45" s="40">
        <f t="shared" si="36"/>
        <v>0</v>
      </c>
      <c r="O45" s="54">
        <f t="shared" si="36"/>
        <v>0</v>
      </c>
      <c r="P45" s="40">
        <f t="shared" si="36"/>
        <v>0</v>
      </c>
      <c r="Q45" s="40">
        <f t="shared" si="36"/>
        <v>0</v>
      </c>
      <c r="R45" s="40">
        <f t="shared" si="36"/>
        <v>0</v>
      </c>
      <c r="S45" s="40">
        <f t="shared" si="36"/>
        <v>0</v>
      </c>
      <c r="T45" s="72">
        <f t="shared" si="36"/>
        <v>0</v>
      </c>
      <c r="U45" s="44">
        <f t="shared" si="36"/>
        <v>16136924.169999998</v>
      </c>
      <c r="V45" s="79">
        <f t="shared" si="36"/>
        <v>0</v>
      </c>
      <c r="W45" s="54">
        <f t="shared" si="36"/>
        <v>0</v>
      </c>
      <c r="X45" s="40">
        <f t="shared" si="36"/>
        <v>0</v>
      </c>
      <c r="Y45" s="72">
        <f t="shared" si="36"/>
        <v>0</v>
      </c>
      <c r="Z45" s="79">
        <f t="shared" si="36"/>
        <v>15433135.140000001</v>
      </c>
      <c r="AA45" s="40">
        <f t="shared" si="36"/>
        <v>703789.03</v>
      </c>
      <c r="AB45" s="40">
        <f t="shared" si="36"/>
        <v>0</v>
      </c>
      <c r="AC45" s="40">
        <f t="shared" si="36"/>
        <v>0</v>
      </c>
      <c r="AD45" s="82">
        <f t="shared" si="36"/>
        <v>16136924.169999998</v>
      </c>
      <c r="AE45" s="62"/>
    </row>
    <row r="46" spans="1:31" ht="15.75" customHeight="1" x14ac:dyDescent="0.2">
      <c r="A46" s="51" t="s">
        <v>46</v>
      </c>
      <c r="B46" s="78"/>
      <c r="C46" s="57"/>
      <c r="D46" s="37"/>
      <c r="E46" s="79">
        <f t="shared" ref="E46:AD46" si="37">E19+E28+E37</f>
        <v>4463072.7</v>
      </c>
      <c r="F46" s="54">
        <f t="shared" si="37"/>
        <v>324578.13</v>
      </c>
      <c r="G46" s="40">
        <f t="shared" si="37"/>
        <v>0</v>
      </c>
      <c r="H46" s="40">
        <f t="shared" si="37"/>
        <v>0</v>
      </c>
      <c r="I46" s="40">
        <f t="shared" si="37"/>
        <v>4787650.83</v>
      </c>
      <c r="J46" s="79">
        <f t="shared" si="37"/>
        <v>0</v>
      </c>
      <c r="K46" s="40">
        <f t="shared" si="37"/>
        <v>0</v>
      </c>
      <c r="L46" s="40">
        <f t="shared" si="37"/>
        <v>0</v>
      </c>
      <c r="M46" s="40">
        <f t="shared" si="37"/>
        <v>0</v>
      </c>
      <c r="N46" s="40">
        <f t="shared" si="37"/>
        <v>0</v>
      </c>
      <c r="O46" s="54">
        <f t="shared" si="37"/>
        <v>0</v>
      </c>
      <c r="P46" s="40">
        <f t="shared" si="37"/>
        <v>0</v>
      </c>
      <c r="Q46" s="40">
        <f t="shared" si="37"/>
        <v>0</v>
      </c>
      <c r="R46" s="40">
        <f t="shared" si="37"/>
        <v>0</v>
      </c>
      <c r="S46" s="40">
        <f t="shared" si="37"/>
        <v>0</v>
      </c>
      <c r="T46" s="72">
        <f t="shared" si="37"/>
        <v>0</v>
      </c>
      <c r="U46" s="44">
        <f t="shared" si="37"/>
        <v>4787650.83</v>
      </c>
      <c r="V46" s="79">
        <f t="shared" si="37"/>
        <v>0</v>
      </c>
      <c r="W46" s="54">
        <f t="shared" si="37"/>
        <v>0</v>
      </c>
      <c r="X46" s="40">
        <f t="shared" si="37"/>
        <v>0</v>
      </c>
      <c r="Y46" s="72">
        <f t="shared" si="37"/>
        <v>0</v>
      </c>
      <c r="Z46" s="79">
        <f t="shared" si="37"/>
        <v>4463072.7</v>
      </c>
      <c r="AA46" s="40">
        <f t="shared" si="37"/>
        <v>324578.13</v>
      </c>
      <c r="AB46" s="40">
        <f t="shared" si="37"/>
        <v>0</v>
      </c>
      <c r="AC46" s="40">
        <f t="shared" si="37"/>
        <v>0</v>
      </c>
      <c r="AD46" s="86">
        <f t="shared" si="37"/>
        <v>4787650.83</v>
      </c>
      <c r="AE46" s="62"/>
    </row>
    <row r="47" spans="1:31" ht="15.75" customHeight="1" x14ac:dyDescent="0.2">
      <c r="A47" s="51" t="s">
        <v>56</v>
      </c>
      <c r="B47" s="78"/>
      <c r="C47" s="57"/>
      <c r="D47" s="37"/>
      <c r="E47" s="79">
        <f t="shared" ref="E47:AD47" si="38">E20+E29+E38</f>
        <v>315034.33</v>
      </c>
      <c r="F47" s="40">
        <f t="shared" si="38"/>
        <v>13282.63</v>
      </c>
      <c r="G47" s="40">
        <f t="shared" si="38"/>
        <v>0</v>
      </c>
      <c r="H47" s="40">
        <f t="shared" si="38"/>
        <v>0</v>
      </c>
      <c r="I47" s="40">
        <f t="shared" si="38"/>
        <v>328316.96000000002</v>
      </c>
      <c r="J47" s="79">
        <f t="shared" si="38"/>
        <v>0</v>
      </c>
      <c r="K47" s="40">
        <f t="shared" si="38"/>
        <v>0</v>
      </c>
      <c r="L47" s="40">
        <f t="shared" si="38"/>
        <v>0</v>
      </c>
      <c r="M47" s="40">
        <f t="shared" si="38"/>
        <v>0</v>
      </c>
      <c r="N47" s="40">
        <f t="shared" si="38"/>
        <v>0</v>
      </c>
      <c r="O47" s="54">
        <f t="shared" si="38"/>
        <v>0</v>
      </c>
      <c r="P47" s="40">
        <f t="shared" si="38"/>
        <v>0</v>
      </c>
      <c r="Q47" s="40">
        <f t="shared" si="38"/>
        <v>0</v>
      </c>
      <c r="R47" s="40">
        <f t="shared" si="38"/>
        <v>0</v>
      </c>
      <c r="S47" s="40">
        <f t="shared" si="38"/>
        <v>0</v>
      </c>
      <c r="T47" s="72">
        <f t="shared" si="38"/>
        <v>0</v>
      </c>
      <c r="U47" s="44">
        <f t="shared" si="38"/>
        <v>328316.96000000002</v>
      </c>
      <c r="V47" s="79">
        <f t="shared" si="38"/>
        <v>0</v>
      </c>
      <c r="W47" s="54">
        <f t="shared" si="38"/>
        <v>0</v>
      </c>
      <c r="X47" s="40">
        <f t="shared" si="38"/>
        <v>0</v>
      </c>
      <c r="Y47" s="72">
        <f t="shared" si="38"/>
        <v>0</v>
      </c>
      <c r="Z47" s="79">
        <f t="shared" si="38"/>
        <v>315034.33</v>
      </c>
      <c r="AA47" s="40">
        <f t="shared" si="38"/>
        <v>13282.63</v>
      </c>
      <c r="AB47" s="40">
        <f t="shared" si="38"/>
        <v>0</v>
      </c>
      <c r="AC47" s="40">
        <f t="shared" si="38"/>
        <v>0</v>
      </c>
      <c r="AD47" s="86">
        <f t="shared" si="38"/>
        <v>328316.96000000002</v>
      </c>
      <c r="AE47" s="62"/>
    </row>
    <row r="48" spans="1:31" ht="15.75" customHeight="1" x14ac:dyDescent="0.2">
      <c r="A48" s="51" t="s">
        <v>57</v>
      </c>
      <c r="B48" s="78"/>
      <c r="C48" s="57"/>
      <c r="D48" s="37"/>
      <c r="E48" s="55"/>
      <c r="F48" s="54"/>
      <c r="G48" s="54"/>
      <c r="H48" s="54"/>
      <c r="I48" s="42"/>
      <c r="J48" s="55"/>
      <c r="K48" s="54"/>
      <c r="L48" s="54"/>
      <c r="M48" s="54"/>
      <c r="N48" s="86"/>
      <c r="O48" s="54"/>
      <c r="P48" s="54"/>
      <c r="Q48" s="54"/>
      <c r="R48" s="54"/>
      <c r="S48" s="54"/>
      <c r="T48" s="86"/>
      <c r="U48" s="61"/>
      <c r="V48" s="55"/>
      <c r="W48" s="54"/>
      <c r="X48" s="54"/>
      <c r="Y48" s="86"/>
      <c r="Z48" s="55"/>
      <c r="AA48" s="54"/>
      <c r="AB48" s="54"/>
      <c r="AC48" s="54"/>
      <c r="AD48" s="86"/>
      <c r="AE48" s="62"/>
    </row>
    <row r="49" spans="1:31" ht="15.75" customHeight="1" x14ac:dyDescent="0.2">
      <c r="A49" s="51" t="s">
        <v>59</v>
      </c>
      <c r="B49" s="78"/>
      <c r="C49" s="57"/>
      <c r="D49" s="37"/>
      <c r="E49" s="55"/>
      <c r="F49" s="54"/>
      <c r="G49" s="54"/>
      <c r="H49" s="54"/>
      <c r="I49" s="42"/>
      <c r="J49" s="55"/>
      <c r="K49" s="54"/>
      <c r="L49" s="54"/>
      <c r="M49" s="54"/>
      <c r="N49" s="86"/>
      <c r="O49" s="54"/>
      <c r="P49" s="54"/>
      <c r="Q49" s="54"/>
      <c r="R49" s="54"/>
      <c r="S49" s="54"/>
      <c r="T49" s="86"/>
      <c r="U49" s="61"/>
      <c r="V49" s="55"/>
      <c r="W49" s="54"/>
      <c r="X49" s="54"/>
      <c r="Y49" s="86"/>
      <c r="Z49" s="55"/>
      <c r="AA49" s="54"/>
      <c r="AB49" s="54"/>
      <c r="AC49" s="54"/>
      <c r="AD49" s="86"/>
      <c r="AE49" s="50"/>
    </row>
    <row r="50" spans="1:31" ht="15.75" customHeight="1" x14ac:dyDescent="0.2">
      <c r="A50" s="51" t="s">
        <v>60</v>
      </c>
      <c r="B50" s="78"/>
      <c r="C50" s="63"/>
      <c r="D50" s="64"/>
      <c r="E50" s="91"/>
      <c r="F50" s="92"/>
      <c r="G50" s="92"/>
      <c r="H50" s="92"/>
      <c r="I50" s="42"/>
      <c r="J50" s="91"/>
      <c r="K50" s="92"/>
      <c r="L50" s="92"/>
      <c r="M50" s="92"/>
      <c r="N50" s="94"/>
      <c r="O50" s="92"/>
      <c r="P50" s="92"/>
      <c r="Q50" s="92"/>
      <c r="R50" s="92"/>
      <c r="S50" s="92"/>
      <c r="T50" s="94"/>
      <c r="U50" s="95"/>
      <c r="V50" s="91"/>
      <c r="W50" s="92"/>
      <c r="X50" s="92"/>
      <c r="Y50" s="94"/>
      <c r="Z50" s="91"/>
      <c r="AA50" s="92"/>
      <c r="AB50" s="92"/>
      <c r="AC50" s="92"/>
      <c r="AD50" s="94"/>
      <c r="AE50" s="50"/>
    </row>
    <row r="51" spans="1:31" ht="15.75" customHeight="1" x14ac:dyDescent="0.2">
      <c r="A51" s="198" t="s">
        <v>19</v>
      </c>
      <c r="B51" s="182"/>
      <c r="C51" s="96"/>
      <c r="D51" s="97"/>
      <c r="E51" s="98">
        <f t="shared" ref="E51:AD51" si="39">SUM(E45:E50)</f>
        <v>20211242.169999998</v>
      </c>
      <c r="F51" s="99">
        <f t="shared" si="39"/>
        <v>1041649.79</v>
      </c>
      <c r="G51" s="99">
        <f t="shared" si="39"/>
        <v>0</v>
      </c>
      <c r="H51" s="99">
        <f t="shared" si="39"/>
        <v>0</v>
      </c>
      <c r="I51" s="99">
        <f t="shared" si="39"/>
        <v>21252891.960000001</v>
      </c>
      <c r="J51" s="98">
        <f t="shared" si="39"/>
        <v>0</v>
      </c>
      <c r="K51" s="99">
        <f t="shared" si="39"/>
        <v>0</v>
      </c>
      <c r="L51" s="99">
        <f t="shared" si="39"/>
        <v>0</v>
      </c>
      <c r="M51" s="99">
        <f t="shared" si="39"/>
        <v>0</v>
      </c>
      <c r="N51" s="100">
        <f t="shared" si="39"/>
        <v>0</v>
      </c>
      <c r="O51" s="99">
        <f t="shared" si="39"/>
        <v>0</v>
      </c>
      <c r="P51" s="99">
        <f t="shared" si="39"/>
        <v>0</v>
      </c>
      <c r="Q51" s="99">
        <f t="shared" si="39"/>
        <v>0</v>
      </c>
      <c r="R51" s="99">
        <f t="shared" si="39"/>
        <v>0</v>
      </c>
      <c r="S51" s="99">
        <f t="shared" si="39"/>
        <v>0</v>
      </c>
      <c r="T51" s="100">
        <f t="shared" si="39"/>
        <v>0</v>
      </c>
      <c r="U51" s="101">
        <f t="shared" si="39"/>
        <v>21252891.960000001</v>
      </c>
      <c r="V51" s="98">
        <f t="shared" si="39"/>
        <v>0</v>
      </c>
      <c r="W51" s="99">
        <f t="shared" si="39"/>
        <v>0</v>
      </c>
      <c r="X51" s="99">
        <f t="shared" si="39"/>
        <v>0</v>
      </c>
      <c r="Y51" s="100">
        <f t="shared" si="39"/>
        <v>0</v>
      </c>
      <c r="Z51" s="98">
        <f t="shared" si="39"/>
        <v>20211242.169999998</v>
      </c>
      <c r="AA51" s="99">
        <f t="shared" si="39"/>
        <v>1041649.79</v>
      </c>
      <c r="AB51" s="99">
        <f t="shared" si="39"/>
        <v>0</v>
      </c>
      <c r="AC51" s="99">
        <f t="shared" si="39"/>
        <v>0</v>
      </c>
      <c r="AD51" s="100">
        <f t="shared" si="39"/>
        <v>21252891.960000001</v>
      </c>
      <c r="AE51" s="119"/>
    </row>
    <row r="52" spans="1:31" ht="15.75" customHeight="1" x14ac:dyDescent="0.2">
      <c r="A52" s="35"/>
      <c r="B52" s="57"/>
      <c r="C52" s="57"/>
      <c r="D52" s="57"/>
      <c r="E52" s="120"/>
      <c r="F52" s="120"/>
      <c r="G52" s="106"/>
      <c r="H52" s="106"/>
      <c r="I52" s="106"/>
      <c r="J52" s="106"/>
      <c r="K52" s="120"/>
      <c r="L52" s="106"/>
      <c r="M52" s="106"/>
      <c r="N52" s="106"/>
      <c r="O52" s="57"/>
      <c r="P52" s="57"/>
      <c r="Q52" s="57"/>
      <c r="R52" s="57"/>
      <c r="S52" s="57"/>
      <c r="T52" s="57"/>
      <c r="U52" s="3"/>
      <c r="V52" s="1"/>
      <c r="W52" s="1"/>
      <c r="X52" s="1"/>
      <c r="Y52" s="1"/>
      <c r="Z52" s="1"/>
      <c r="AA52" s="1"/>
      <c r="AB52" s="1"/>
      <c r="AC52" s="1"/>
      <c r="AD52" s="104"/>
      <c r="AE52" s="105"/>
    </row>
    <row r="53" spans="1:31" ht="15.75" customHeight="1" x14ac:dyDescent="0.2">
      <c r="A53" s="35"/>
      <c r="B53" s="57" t="s">
        <v>62</v>
      </c>
      <c r="C53" s="57"/>
      <c r="D53" s="57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7"/>
    </row>
    <row r="54" spans="1:31" ht="15.75" customHeight="1" x14ac:dyDescent="0.25">
      <c r="A54" s="35"/>
      <c r="B54" s="57"/>
      <c r="C54" s="57"/>
      <c r="D54" s="57"/>
      <c r="E54" s="106"/>
      <c r="F54" s="199" t="s">
        <v>63</v>
      </c>
      <c r="G54" s="152"/>
      <c r="H54" s="152"/>
      <c r="I54" s="199" t="s">
        <v>64</v>
      </c>
      <c r="J54" s="152"/>
      <c r="K54" s="152"/>
      <c r="L54" s="199" t="s">
        <v>65</v>
      </c>
      <c r="M54" s="152"/>
      <c r="N54" s="152"/>
      <c r="O54" s="152"/>
      <c r="P54" s="199"/>
      <c r="Q54" s="152"/>
      <c r="R54" s="152"/>
      <c r="S54" s="108"/>
      <c r="T54" s="108"/>
      <c r="U54" s="196" t="s">
        <v>63</v>
      </c>
      <c r="V54" s="170"/>
      <c r="W54" s="170"/>
      <c r="X54" s="109"/>
      <c r="Y54" s="196" t="s">
        <v>66</v>
      </c>
      <c r="Z54" s="170"/>
      <c r="AA54" s="109"/>
      <c r="AB54" s="196" t="s">
        <v>67</v>
      </c>
      <c r="AC54" s="170"/>
      <c r="AD54" s="170"/>
      <c r="AE54" s="107"/>
    </row>
    <row r="55" spans="1:31" ht="15.75" customHeight="1" x14ac:dyDescent="0.2">
      <c r="A55" s="35"/>
      <c r="B55" s="78" t="s">
        <v>68</v>
      </c>
      <c r="C55" s="57"/>
      <c r="D55" s="78"/>
      <c r="E55" s="106"/>
      <c r="F55" s="1"/>
      <c r="G55" s="1"/>
      <c r="H55" s="110"/>
      <c r="I55" s="110"/>
      <c r="J55" s="110"/>
      <c r="K55" s="111"/>
      <c r="L55" s="111"/>
      <c r="M55" s="111"/>
      <c r="N55" s="111"/>
      <c r="O55" s="1"/>
      <c r="P55" s="1"/>
      <c r="Q55" s="1"/>
      <c r="R55" s="111"/>
      <c r="S55" s="112" t="s">
        <v>69</v>
      </c>
      <c r="T55" s="112"/>
      <c r="U55" s="183">
        <v>62200700</v>
      </c>
      <c r="V55" s="152"/>
      <c r="W55" s="152"/>
      <c r="X55" s="111"/>
      <c r="Y55" s="197">
        <v>7446200</v>
      </c>
      <c r="Z55" s="180"/>
      <c r="AA55" s="1"/>
      <c r="AB55" s="183">
        <f t="shared" ref="AB55:AB56" si="40">+U55+Y55</f>
        <v>69646900</v>
      </c>
      <c r="AC55" s="152"/>
      <c r="AD55" s="152"/>
      <c r="AE55" s="107"/>
    </row>
    <row r="56" spans="1:31" ht="15.75" customHeight="1" x14ac:dyDescent="0.2">
      <c r="A56" s="35"/>
      <c r="B56" s="78" t="s">
        <v>70</v>
      </c>
      <c r="C56" s="57"/>
      <c r="D56" s="78"/>
      <c r="E56" s="106"/>
      <c r="F56" s="183">
        <v>61345164</v>
      </c>
      <c r="G56" s="152"/>
      <c r="H56" s="152"/>
      <c r="I56" s="183">
        <v>7332877</v>
      </c>
      <c r="J56" s="152"/>
      <c r="K56" s="152"/>
      <c r="L56" s="111"/>
      <c r="M56" s="183">
        <f>F56+I56</f>
        <v>68678041</v>
      </c>
      <c r="N56" s="152"/>
      <c r="O56" s="1"/>
      <c r="P56" s="113"/>
      <c r="Q56" s="113"/>
      <c r="R56" s="111"/>
      <c r="S56" s="112" t="s">
        <v>71</v>
      </c>
      <c r="T56" s="112"/>
      <c r="U56" s="183">
        <v>62495835.509999998</v>
      </c>
      <c r="V56" s="152"/>
      <c r="W56" s="152"/>
      <c r="X56" s="111"/>
      <c r="Y56" s="169">
        <f>I65</f>
        <v>7446203.8300000001</v>
      </c>
      <c r="Z56" s="170"/>
      <c r="AA56" s="1"/>
      <c r="AB56" s="183">
        <f t="shared" si="40"/>
        <v>69942039.340000004</v>
      </c>
      <c r="AC56" s="152"/>
      <c r="AD56" s="152"/>
      <c r="AE56" s="107"/>
    </row>
    <row r="57" spans="1:31" ht="15.75" customHeight="1" x14ac:dyDescent="0.2">
      <c r="A57" s="35"/>
      <c r="B57" s="115" t="s">
        <v>72</v>
      </c>
      <c r="C57" s="57"/>
      <c r="D57" s="78"/>
      <c r="E57" s="106"/>
      <c r="F57" s="82"/>
      <c r="G57" s="82"/>
      <c r="H57" s="121"/>
      <c r="I57" s="110"/>
      <c r="J57" s="110"/>
      <c r="K57" s="111"/>
      <c r="L57" s="111"/>
      <c r="M57" s="121"/>
      <c r="N57" s="121"/>
      <c r="O57" s="1"/>
      <c r="P57" s="113"/>
      <c r="Q57" s="113"/>
      <c r="R57" s="111"/>
      <c r="S57" s="200" t="s">
        <v>73</v>
      </c>
      <c r="T57" s="152"/>
      <c r="U57" s="167">
        <f>U55-U56</f>
        <v>-295135.50999999791</v>
      </c>
      <c r="V57" s="168"/>
      <c r="W57" s="168"/>
      <c r="X57" s="111"/>
      <c r="Y57" s="167">
        <f>+Y55-Y56</f>
        <v>-3.8300000000745058</v>
      </c>
      <c r="Z57" s="168"/>
      <c r="AA57" s="1"/>
      <c r="AB57" s="167">
        <f>+AB55-AB56</f>
        <v>-295139.34000000358</v>
      </c>
      <c r="AC57" s="168"/>
      <c r="AD57" s="168"/>
      <c r="AE57" s="107"/>
    </row>
    <row r="58" spans="1:31" ht="15.75" customHeight="1" x14ac:dyDescent="0.2">
      <c r="A58" s="35"/>
      <c r="B58" s="78" t="s">
        <v>74</v>
      </c>
      <c r="C58" s="57"/>
      <c r="D58" s="78"/>
      <c r="E58" s="106"/>
      <c r="F58" s="183">
        <v>1150672.0900000001</v>
      </c>
      <c r="G58" s="152"/>
      <c r="H58" s="152"/>
      <c r="I58" s="183">
        <v>113326.83</v>
      </c>
      <c r="J58" s="152"/>
      <c r="K58" s="152"/>
      <c r="L58" s="111"/>
      <c r="M58" s="183">
        <f>F58+I58</f>
        <v>1263998.9200000002</v>
      </c>
      <c r="N58" s="152"/>
      <c r="O58" s="1"/>
      <c r="P58" s="113"/>
      <c r="Q58" s="113"/>
      <c r="R58" s="111"/>
      <c r="S58" s="110"/>
      <c r="T58" s="110"/>
      <c r="U58" s="111"/>
      <c r="V58" s="111"/>
      <c r="W58" s="121"/>
      <c r="X58" s="111"/>
      <c r="Y58" s="1"/>
      <c r="Z58" s="1"/>
      <c r="AA58" s="1"/>
      <c r="AB58" s="1"/>
      <c r="AC58" s="82"/>
      <c r="AD58" s="78"/>
      <c r="AE58" s="107"/>
    </row>
    <row r="59" spans="1:31" ht="15.75" customHeight="1" x14ac:dyDescent="0.2">
      <c r="A59" s="35"/>
      <c r="B59" s="78" t="s">
        <v>75</v>
      </c>
      <c r="C59" s="57"/>
      <c r="D59" s="78"/>
      <c r="E59" s="106"/>
      <c r="F59" s="82"/>
      <c r="G59" s="82"/>
      <c r="H59" s="121"/>
      <c r="I59" s="110"/>
      <c r="J59" s="110"/>
      <c r="K59" s="111"/>
      <c r="L59" s="111"/>
      <c r="M59" s="121"/>
      <c r="N59" s="121"/>
      <c r="O59" s="1"/>
      <c r="P59" s="113"/>
      <c r="Q59" s="113"/>
      <c r="R59" s="111"/>
      <c r="S59" s="110"/>
      <c r="T59" s="110"/>
      <c r="U59" s="111"/>
      <c r="V59" s="111"/>
      <c r="W59" s="111"/>
      <c r="X59" s="111"/>
      <c r="Y59" s="1"/>
      <c r="Z59" s="82"/>
      <c r="AA59" s="1"/>
      <c r="AB59" s="1"/>
      <c r="AC59" s="1"/>
      <c r="AD59" s="78"/>
      <c r="AE59" s="107"/>
    </row>
    <row r="60" spans="1:31" ht="15.75" customHeight="1" x14ac:dyDescent="0.2">
      <c r="A60" s="35"/>
      <c r="B60" s="78" t="s">
        <v>76</v>
      </c>
      <c r="C60" s="57"/>
      <c r="D60" s="78"/>
      <c r="E60" s="106"/>
      <c r="F60" s="82"/>
      <c r="G60" s="82"/>
      <c r="H60" s="121"/>
      <c r="I60" s="110"/>
      <c r="J60" s="110"/>
      <c r="K60" s="111"/>
      <c r="L60" s="111"/>
      <c r="M60" s="121"/>
      <c r="N60" s="121"/>
      <c r="O60" s="1"/>
      <c r="P60" s="113"/>
      <c r="Q60" s="113"/>
      <c r="R60" s="111"/>
      <c r="S60" s="110"/>
      <c r="T60" s="110"/>
      <c r="U60" s="111"/>
      <c r="V60" s="111"/>
      <c r="W60" s="111"/>
      <c r="X60" s="111"/>
      <c r="Y60" s="1"/>
      <c r="Z60" s="82"/>
      <c r="AA60" s="1"/>
      <c r="AB60" s="1"/>
      <c r="AC60" s="82"/>
      <c r="AD60" s="78"/>
      <c r="AE60" s="107"/>
    </row>
    <row r="61" spans="1:31" ht="15.75" customHeight="1" x14ac:dyDescent="0.2">
      <c r="A61" s="35"/>
      <c r="B61" s="78" t="s">
        <v>52</v>
      </c>
      <c r="C61" s="57"/>
      <c r="D61" s="78"/>
      <c r="E61" s="106"/>
      <c r="F61" s="82"/>
      <c r="G61" s="82"/>
      <c r="H61" s="121"/>
      <c r="I61" s="110"/>
      <c r="J61" s="110"/>
      <c r="K61" s="111"/>
      <c r="L61" s="111"/>
      <c r="M61" s="121"/>
      <c r="N61" s="121"/>
      <c r="O61" s="1"/>
      <c r="P61" s="113"/>
      <c r="Q61" s="113"/>
      <c r="R61" s="111"/>
      <c r="S61" s="110"/>
      <c r="T61" s="110"/>
      <c r="U61" s="111"/>
      <c r="V61" s="111"/>
      <c r="W61" s="111"/>
      <c r="X61" s="111"/>
      <c r="Y61" s="1"/>
      <c r="Z61" s="1"/>
      <c r="AA61" s="1"/>
      <c r="AB61" s="1"/>
      <c r="AC61" s="1"/>
      <c r="AD61" s="1"/>
      <c r="AE61" s="107"/>
    </row>
    <row r="62" spans="1:31" ht="15.75" customHeight="1" x14ac:dyDescent="0.2">
      <c r="A62" s="35"/>
      <c r="B62" s="57" t="s">
        <v>78</v>
      </c>
      <c r="C62" s="57"/>
      <c r="D62" s="78"/>
      <c r="E62" s="1"/>
      <c r="F62" s="82"/>
      <c r="G62" s="82"/>
      <c r="H62" s="121"/>
      <c r="I62" s="110"/>
      <c r="J62" s="110"/>
      <c r="K62" s="111"/>
      <c r="L62" s="111"/>
      <c r="M62" s="121"/>
      <c r="N62" s="121"/>
      <c r="O62" s="1"/>
      <c r="P62" s="113"/>
      <c r="Q62" s="113"/>
      <c r="R62" s="111"/>
      <c r="S62" s="110"/>
      <c r="T62" s="110"/>
      <c r="U62" s="111"/>
      <c r="V62" s="111"/>
      <c r="W62" s="111"/>
      <c r="X62" s="111"/>
      <c r="Y62" s="1"/>
      <c r="Z62" s="1"/>
      <c r="AA62" s="1"/>
      <c r="AB62" s="1"/>
      <c r="AC62" s="1"/>
      <c r="AD62" s="1"/>
      <c r="AE62" s="107"/>
    </row>
    <row r="63" spans="1:31" ht="15.75" customHeight="1" x14ac:dyDescent="0.2">
      <c r="A63" s="35"/>
      <c r="B63" s="57" t="s">
        <v>79</v>
      </c>
      <c r="C63" s="57"/>
      <c r="D63" s="78"/>
      <c r="E63" s="106"/>
      <c r="F63" s="183">
        <v>62495836.090000004</v>
      </c>
      <c r="G63" s="152"/>
      <c r="H63" s="152"/>
      <c r="I63" s="183">
        <f>I58+I56</f>
        <v>7446203.8300000001</v>
      </c>
      <c r="J63" s="152"/>
      <c r="K63" s="152"/>
      <c r="L63" s="112"/>
      <c r="M63" s="183">
        <f t="shared" ref="M63:M66" si="41">F63+I63</f>
        <v>69942039.920000002</v>
      </c>
      <c r="N63" s="152"/>
      <c r="O63" s="1"/>
      <c r="P63" s="113"/>
      <c r="Q63" s="113"/>
      <c r="R63" s="112"/>
      <c r="S63" s="112"/>
      <c r="T63" s="112"/>
      <c r="U63" s="112"/>
      <c r="V63" s="112"/>
      <c r="W63" s="112"/>
      <c r="X63" s="112"/>
      <c r="Y63" s="1"/>
      <c r="Z63" s="1"/>
      <c r="AA63" s="1"/>
      <c r="AB63" s="1"/>
      <c r="AC63" s="1"/>
      <c r="AD63" s="1"/>
      <c r="AE63" s="107"/>
    </row>
    <row r="64" spans="1:31" ht="15.75" customHeight="1" x14ac:dyDescent="0.2">
      <c r="A64" s="35"/>
      <c r="B64" s="57" t="s">
        <v>80</v>
      </c>
      <c r="C64" s="57"/>
      <c r="D64" s="78"/>
      <c r="E64" s="106"/>
      <c r="F64" s="183">
        <v>0.57999999999999996</v>
      </c>
      <c r="G64" s="152"/>
      <c r="H64" s="152"/>
      <c r="I64" s="183">
        <v>0</v>
      </c>
      <c r="J64" s="152"/>
      <c r="K64" s="152"/>
      <c r="L64" s="116"/>
      <c r="M64" s="183">
        <f t="shared" si="41"/>
        <v>0.57999999999999996</v>
      </c>
      <c r="N64" s="152"/>
      <c r="O64" s="1"/>
      <c r="P64" s="113"/>
      <c r="Q64" s="113"/>
      <c r="R64" s="116"/>
      <c r="S64" s="112"/>
      <c r="T64" s="122"/>
      <c r="U64" s="116"/>
      <c r="V64" s="116"/>
      <c r="W64" s="116"/>
      <c r="X64" s="116"/>
      <c r="Y64" s="1"/>
      <c r="Z64" s="1"/>
      <c r="AA64" s="1"/>
      <c r="AB64" s="1"/>
      <c r="AC64" s="1"/>
      <c r="AD64" s="1"/>
      <c r="AE64" s="107"/>
    </row>
    <row r="65" spans="1:31" ht="15.75" customHeight="1" x14ac:dyDescent="0.2">
      <c r="A65" s="35"/>
      <c r="B65" s="78" t="s">
        <v>82</v>
      </c>
      <c r="C65" s="78"/>
      <c r="D65" s="78"/>
      <c r="E65" s="106"/>
      <c r="F65" s="183">
        <v>62495835.509999998</v>
      </c>
      <c r="G65" s="152"/>
      <c r="H65" s="152"/>
      <c r="I65" s="183">
        <v>7446203.8300000001</v>
      </c>
      <c r="J65" s="152"/>
      <c r="K65" s="152"/>
      <c r="L65" s="116"/>
      <c r="M65" s="183">
        <f t="shared" si="41"/>
        <v>69942039.340000004</v>
      </c>
      <c r="N65" s="152"/>
      <c r="O65" s="1"/>
      <c r="P65" s="113"/>
      <c r="Q65" s="113"/>
      <c r="R65" s="116"/>
      <c r="S65" s="112"/>
      <c r="T65" s="122"/>
      <c r="U65" s="116"/>
      <c r="V65" s="116"/>
      <c r="W65" s="116"/>
      <c r="X65" s="116"/>
      <c r="Y65" s="1"/>
      <c r="Z65" s="1"/>
      <c r="AA65" s="1"/>
      <c r="AB65" s="1"/>
      <c r="AC65" s="1"/>
      <c r="AD65" s="1"/>
      <c r="AE65" s="107"/>
    </row>
    <row r="66" spans="1:31" ht="15.75" customHeight="1" x14ac:dyDescent="0.2">
      <c r="A66" s="35"/>
      <c r="B66" s="57" t="s">
        <v>83</v>
      </c>
      <c r="C66" s="57"/>
      <c r="D66" s="57"/>
      <c r="E66" s="106"/>
      <c r="F66" s="183">
        <v>0</v>
      </c>
      <c r="G66" s="152"/>
      <c r="H66" s="152"/>
      <c r="I66" s="183">
        <f>I63-I64-I65</f>
        <v>0</v>
      </c>
      <c r="J66" s="152"/>
      <c r="K66" s="152"/>
      <c r="L66" s="112"/>
      <c r="M66" s="183">
        <f t="shared" si="41"/>
        <v>0</v>
      </c>
      <c r="N66" s="152"/>
      <c r="O66" s="1"/>
      <c r="P66" s="113"/>
      <c r="Q66" s="113"/>
      <c r="R66" s="116"/>
      <c r="S66" s="112"/>
      <c r="T66" s="112"/>
      <c r="U66" s="116"/>
      <c r="V66" s="112"/>
      <c r="W66" s="116"/>
      <c r="X66" s="116"/>
      <c r="Y66" s="1"/>
      <c r="Z66" s="1"/>
      <c r="AA66" s="1"/>
      <c r="AB66" s="1"/>
      <c r="AC66" s="1"/>
      <c r="AD66" s="1"/>
      <c r="AE66" s="107"/>
    </row>
    <row r="67" spans="1:31" ht="15.75" customHeight="1" x14ac:dyDescent="0.2">
      <c r="A67" s="35"/>
      <c r="B67" s="57"/>
      <c r="C67" s="57"/>
      <c r="D67" s="57"/>
      <c r="E67" s="106"/>
      <c r="F67" s="82"/>
      <c r="G67" s="1"/>
      <c r="H67" s="123"/>
      <c r="I67" s="123"/>
      <c r="J67" s="123"/>
      <c r="K67" s="106"/>
      <c r="L67" s="106"/>
      <c r="M67" s="106"/>
      <c r="N67" s="106"/>
      <c r="O67" s="57"/>
      <c r="P67" s="1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7"/>
    </row>
    <row r="68" spans="1:31" ht="15.75" customHeight="1" x14ac:dyDescent="0.2">
      <c r="A68" s="35"/>
      <c r="B68" s="57" t="s">
        <v>85</v>
      </c>
      <c r="C68" s="57"/>
      <c r="D68" s="57"/>
      <c r="E68" s="106"/>
      <c r="F68" s="1"/>
      <c r="G68" s="1"/>
      <c r="H68" s="123"/>
      <c r="I68" s="184"/>
      <c r="J68" s="152"/>
      <c r="K68" s="152"/>
      <c r="L68" s="106"/>
      <c r="M68" s="106"/>
      <c r="N68" s="106"/>
      <c r="O68" s="57"/>
      <c r="P68" s="57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7"/>
    </row>
    <row r="69" spans="1:31" ht="15.75" customHeight="1" x14ac:dyDescent="0.2">
      <c r="A69" s="35"/>
      <c r="B69" s="124" t="s">
        <v>86</v>
      </c>
      <c r="C69" s="57"/>
      <c r="D69" s="57"/>
      <c r="E69" s="106"/>
      <c r="F69" s="1"/>
      <c r="G69" s="1"/>
      <c r="H69" s="106"/>
      <c r="I69" s="106"/>
      <c r="J69" s="106"/>
      <c r="K69" s="106"/>
      <c r="L69" s="106"/>
      <c r="M69" s="106"/>
      <c r="N69" s="106"/>
      <c r="O69" s="57"/>
      <c r="P69" s="57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7"/>
    </row>
    <row r="70" spans="1:31" ht="15.75" customHeight="1" x14ac:dyDescent="0.2">
      <c r="A70" s="35"/>
      <c r="B70" s="124"/>
      <c r="C70" s="57"/>
      <c r="D70" s="57"/>
      <c r="E70" s="106"/>
      <c r="F70" s="1"/>
      <c r="G70" s="1"/>
      <c r="H70" s="106"/>
      <c r="I70" s="106"/>
      <c r="J70" s="106"/>
      <c r="K70" s="106"/>
      <c r="L70" s="106"/>
      <c r="M70" s="106"/>
      <c r="N70" s="106"/>
      <c r="O70" s="57"/>
      <c r="P70" s="57"/>
      <c r="Q70" s="57"/>
      <c r="R70" s="57"/>
      <c r="S70" s="57"/>
      <c r="T70" s="57"/>
      <c r="U70" s="3"/>
      <c r="V70" s="1"/>
      <c r="W70" s="1"/>
      <c r="X70" s="1"/>
      <c r="Y70" s="1"/>
      <c r="Z70" s="1"/>
      <c r="AA70" s="1"/>
      <c r="AB70" s="1"/>
      <c r="AC70" s="1"/>
      <c r="AD70" s="1"/>
      <c r="AE70" s="107"/>
    </row>
    <row r="71" spans="1:31" ht="15.75" customHeight="1" x14ac:dyDescent="0.2">
      <c r="A71" s="81"/>
      <c r="B71" s="78"/>
      <c r="C71" s="78"/>
      <c r="D71" s="78"/>
      <c r="E71" s="78"/>
      <c r="F71" s="78" t="s">
        <v>87</v>
      </c>
      <c r="G71" s="57"/>
      <c r="H71" s="57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 t="s">
        <v>88</v>
      </c>
      <c r="U71" s="3"/>
      <c r="V71" s="1"/>
      <c r="W71" s="1"/>
      <c r="X71" s="1"/>
      <c r="Y71" s="1"/>
      <c r="Z71" s="1"/>
      <c r="AA71" s="1"/>
      <c r="AB71" s="1"/>
      <c r="AC71" s="1"/>
      <c r="AD71" s="1"/>
      <c r="AE71" s="107"/>
    </row>
    <row r="72" spans="1:31" ht="15.75" customHeight="1" x14ac:dyDescent="0.2">
      <c r="A72" s="81"/>
      <c r="B72" s="78"/>
      <c r="C72" s="78"/>
      <c r="D72" s="78"/>
      <c r="E72" s="78"/>
      <c r="F72" s="78"/>
      <c r="G72" s="57"/>
      <c r="H72" s="57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3"/>
      <c r="V72" s="1"/>
      <c r="W72" s="1"/>
      <c r="X72" s="1"/>
      <c r="Y72" s="1"/>
      <c r="Z72" s="1"/>
      <c r="AA72" s="1"/>
      <c r="AB72" s="1"/>
      <c r="AC72" s="1"/>
      <c r="AD72" s="1"/>
      <c r="AE72" s="107"/>
    </row>
    <row r="73" spans="1:31" ht="15.75" customHeight="1" x14ac:dyDescent="0.2">
      <c r="A73" s="81"/>
      <c r="B73" s="78"/>
      <c r="C73" s="78"/>
      <c r="D73" s="78"/>
      <c r="E73" s="78"/>
      <c r="F73" s="78"/>
      <c r="G73" s="57"/>
      <c r="H73" s="57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3"/>
      <c r="V73" s="1"/>
      <c r="W73" s="1"/>
      <c r="X73" s="1"/>
      <c r="Y73" s="1"/>
      <c r="Z73" s="1"/>
      <c r="AA73" s="1"/>
      <c r="AB73" s="1"/>
      <c r="AC73" s="1"/>
      <c r="AD73" s="1"/>
      <c r="AE73" s="107"/>
    </row>
    <row r="74" spans="1:31" ht="15.75" customHeight="1" x14ac:dyDescent="0.25">
      <c r="A74" s="81"/>
      <c r="B74" s="1"/>
      <c r="C74" s="1"/>
      <c r="D74" s="1"/>
      <c r="E74" s="1"/>
      <c r="F74" s="178" t="s">
        <v>89</v>
      </c>
      <c r="G74" s="170"/>
      <c r="H74" s="170"/>
      <c r="I74" s="170"/>
      <c r="J74" s="170"/>
      <c r="K74" s="1"/>
      <c r="L74" s="1"/>
      <c r="M74" s="1"/>
      <c r="N74" s="1"/>
      <c r="O74" s="1"/>
      <c r="P74" s="1"/>
      <c r="Q74" s="1"/>
      <c r="R74" s="1"/>
      <c r="S74" s="1"/>
      <c r="T74" s="178" t="s">
        <v>90</v>
      </c>
      <c r="U74" s="170"/>
      <c r="V74" s="170"/>
      <c r="W74" s="170"/>
      <c r="X74" s="170"/>
      <c r="Y74" s="1"/>
      <c r="Z74" s="1"/>
      <c r="AA74" s="1"/>
      <c r="AB74" s="1"/>
      <c r="AC74" s="1"/>
      <c r="AD74" s="1"/>
      <c r="AE74" s="107"/>
    </row>
    <row r="75" spans="1:31" ht="15.75" customHeight="1" x14ac:dyDescent="0.2">
      <c r="A75" s="81"/>
      <c r="B75" s="1"/>
      <c r="C75" s="1"/>
      <c r="D75" s="1"/>
      <c r="E75" s="1"/>
      <c r="F75" s="206" t="s">
        <v>91</v>
      </c>
      <c r="G75" s="180"/>
      <c r="H75" s="180"/>
      <c r="I75" s="180"/>
      <c r="J75" s="180"/>
      <c r="K75" s="1"/>
      <c r="L75" s="1"/>
      <c r="M75" s="1"/>
      <c r="N75" s="1"/>
      <c r="O75" s="1"/>
      <c r="P75" s="3"/>
      <c r="Q75" s="3"/>
      <c r="R75" s="3"/>
      <c r="S75" s="3"/>
      <c r="T75" s="206" t="s">
        <v>92</v>
      </c>
      <c r="U75" s="180"/>
      <c r="V75" s="180"/>
      <c r="W75" s="180"/>
      <c r="X75" s="180"/>
      <c r="Y75" s="1"/>
      <c r="Z75" s="1"/>
      <c r="AA75" s="1"/>
      <c r="AB75" s="1"/>
      <c r="AC75" s="1"/>
      <c r="AD75" s="1"/>
      <c r="AE75" s="107"/>
    </row>
    <row r="76" spans="1:31" ht="15.75" customHeight="1" x14ac:dyDescent="0.2">
      <c r="A76" s="132"/>
      <c r="B76" s="133"/>
      <c r="C76" s="133"/>
      <c r="D76" s="133"/>
      <c r="E76" s="133"/>
      <c r="F76" s="181" t="s">
        <v>94</v>
      </c>
      <c r="G76" s="182"/>
      <c r="H76" s="182"/>
      <c r="I76" s="182"/>
      <c r="J76" s="182"/>
      <c r="K76" s="133"/>
      <c r="L76" s="133"/>
      <c r="M76" s="133"/>
      <c r="N76" s="133"/>
      <c r="O76" s="133"/>
      <c r="P76" s="133"/>
      <c r="Q76" s="133"/>
      <c r="R76" s="133"/>
      <c r="S76" s="133"/>
      <c r="T76" s="181" t="s">
        <v>94</v>
      </c>
      <c r="U76" s="182"/>
      <c r="V76" s="182"/>
      <c r="W76" s="182"/>
      <c r="X76" s="182"/>
      <c r="Y76" s="133"/>
      <c r="Z76" s="133"/>
      <c r="AA76" s="133"/>
      <c r="AB76" s="133"/>
      <c r="AC76" s="133"/>
      <c r="AD76" s="133"/>
      <c r="AE76" s="134"/>
    </row>
    <row r="77" spans="1:31" ht="12.75" customHeight="1" x14ac:dyDescent="0.2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</row>
    <row r="78" spans="1:31" ht="12.75" customHeight="1" x14ac:dyDescent="0.2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</row>
    <row r="79" spans="1:31" ht="12.75" customHeight="1" x14ac:dyDescent="0.2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</row>
    <row r="80" spans="1:31" ht="12.75" customHeight="1" x14ac:dyDescent="0.2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6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</row>
    <row r="81" spans="1:31" ht="12.75" customHeight="1" x14ac:dyDescent="0.2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</row>
    <row r="82" spans="1:31" ht="12.75" customHeight="1" x14ac:dyDescent="0.2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</row>
    <row r="83" spans="1:31" ht="12.75" customHeight="1" x14ac:dyDescent="0.2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</row>
    <row r="84" spans="1:31" ht="12.75" customHeight="1" x14ac:dyDescent="0.2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</row>
    <row r="85" spans="1:31" ht="12.75" customHeight="1" x14ac:dyDescent="0.2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</row>
    <row r="86" spans="1:31" ht="12.75" customHeight="1" x14ac:dyDescent="0.2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</row>
    <row r="87" spans="1:31" ht="12.75" customHeight="1" x14ac:dyDescent="0.2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</row>
    <row r="88" spans="1:31" ht="12.75" customHeight="1" x14ac:dyDescent="0.2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</row>
    <row r="89" spans="1:31" ht="12.75" customHeight="1" x14ac:dyDescent="0.2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</row>
    <row r="90" spans="1:31" ht="12.75" customHeight="1" x14ac:dyDescent="0.2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</row>
    <row r="91" spans="1:31" ht="12.75" customHeight="1" x14ac:dyDescent="0.2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</row>
    <row r="92" spans="1:31" ht="12.75" customHeight="1" x14ac:dyDescent="0.2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</row>
    <row r="93" spans="1:31" ht="12.75" customHeight="1" x14ac:dyDescent="0.2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</row>
    <row r="94" spans="1:31" ht="12.75" customHeight="1" x14ac:dyDescent="0.2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</row>
    <row r="95" spans="1:31" ht="12.75" customHeight="1" x14ac:dyDescent="0.2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</row>
    <row r="96" spans="1:31" ht="12.75" customHeight="1" x14ac:dyDescent="0.2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</row>
    <row r="97" spans="1:31" ht="12.75" customHeight="1" x14ac:dyDescent="0.2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</row>
    <row r="98" spans="1:31" ht="12.75" customHeight="1" x14ac:dyDescent="0.2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</row>
    <row r="99" spans="1:31" ht="12.75" customHeight="1" x14ac:dyDescent="0.2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</row>
    <row r="100" spans="1:31" ht="12.75" customHeight="1" x14ac:dyDescent="0.2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</row>
    <row r="101" spans="1:31" ht="12.75" customHeight="1" x14ac:dyDescent="0.2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</row>
    <row r="102" spans="1:31" ht="12.75" customHeight="1" x14ac:dyDescent="0.2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</row>
    <row r="103" spans="1:31" ht="12.75" customHeight="1" x14ac:dyDescent="0.2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</row>
    <row r="104" spans="1:31" ht="12.75" customHeight="1" x14ac:dyDescent="0.2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</row>
    <row r="105" spans="1:31" ht="12.75" customHeight="1" x14ac:dyDescent="0.2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</row>
    <row r="106" spans="1:31" ht="12.75" customHeight="1" x14ac:dyDescent="0.2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</row>
    <row r="107" spans="1:31" ht="12.75" customHeight="1" x14ac:dyDescent="0.2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</row>
    <row r="108" spans="1:31" ht="12.75" customHeight="1" x14ac:dyDescent="0.2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</row>
    <row r="109" spans="1:31" ht="12.75" customHeight="1" x14ac:dyDescent="0.2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</row>
    <row r="110" spans="1:31" ht="12.75" customHeight="1" x14ac:dyDescent="0.2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</row>
    <row r="111" spans="1:31" ht="12.75" customHeight="1" x14ac:dyDescent="0.2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</row>
    <row r="112" spans="1:31" ht="12.75" customHeight="1" x14ac:dyDescent="0.2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</row>
    <row r="113" spans="1:31" ht="12.75" customHeight="1" x14ac:dyDescent="0.2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</row>
    <row r="114" spans="1:31" ht="12.75" customHeight="1" x14ac:dyDescent="0.2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</row>
    <row r="115" spans="1:31" ht="12.75" customHeight="1" x14ac:dyDescent="0.2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</row>
    <row r="116" spans="1:31" ht="12.75" customHeight="1" x14ac:dyDescent="0.2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</row>
    <row r="117" spans="1:31" ht="12.75" customHeight="1" x14ac:dyDescent="0.2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</row>
    <row r="118" spans="1:31" ht="12.75" customHeight="1" x14ac:dyDescent="0.2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</row>
    <row r="119" spans="1:31" ht="12.75" customHeight="1" x14ac:dyDescent="0.2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</row>
    <row r="120" spans="1:31" ht="12.75" customHeight="1" x14ac:dyDescent="0.2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</row>
    <row r="121" spans="1:31" ht="12.75" customHeight="1" x14ac:dyDescent="0.2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</row>
    <row r="122" spans="1:31" ht="12.75" customHeight="1" x14ac:dyDescent="0.2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</row>
    <row r="123" spans="1:31" ht="12.75" customHeight="1" x14ac:dyDescent="0.2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</row>
    <row r="124" spans="1:31" ht="12.75" customHeight="1" x14ac:dyDescent="0.2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</row>
    <row r="125" spans="1:31" ht="12.75" customHeight="1" x14ac:dyDescent="0.2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</row>
    <row r="126" spans="1:31" ht="12.75" customHeight="1" x14ac:dyDescent="0.2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</row>
    <row r="127" spans="1:31" ht="12.75" customHeight="1" x14ac:dyDescent="0.2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</row>
    <row r="128" spans="1:31" ht="12.75" customHeight="1" x14ac:dyDescent="0.2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</row>
    <row r="129" spans="1:31" ht="12.75" customHeight="1" x14ac:dyDescent="0.2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</row>
    <row r="130" spans="1:31" ht="12.75" customHeight="1" x14ac:dyDescent="0.2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</row>
    <row r="131" spans="1:31" ht="12.75" customHeight="1" x14ac:dyDescent="0.2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31" ht="12.75" customHeight="1" x14ac:dyDescent="0.2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</row>
    <row r="133" spans="1:31" ht="12.75" customHeight="1" x14ac:dyDescent="0.2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</row>
    <row r="134" spans="1:31" ht="12.75" customHeight="1" x14ac:dyDescent="0.2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</row>
    <row r="135" spans="1:31" ht="12.75" customHeight="1" x14ac:dyDescent="0.2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</row>
    <row r="136" spans="1:31" ht="12.75" customHeight="1" x14ac:dyDescent="0.2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</row>
    <row r="137" spans="1:31" ht="12.75" customHeight="1" x14ac:dyDescent="0.2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</row>
    <row r="138" spans="1:31" ht="12.75" customHeight="1" x14ac:dyDescent="0.2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</row>
    <row r="139" spans="1:31" ht="12.75" customHeight="1" x14ac:dyDescent="0.2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</row>
    <row r="140" spans="1:31" ht="12.75" customHeight="1" x14ac:dyDescent="0.2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</row>
    <row r="141" spans="1:31" ht="12.75" customHeight="1" x14ac:dyDescent="0.2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</row>
    <row r="142" spans="1:31" ht="12.75" customHeight="1" x14ac:dyDescent="0.2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</row>
    <row r="143" spans="1:31" ht="12.75" customHeight="1" x14ac:dyDescent="0.2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</row>
    <row r="144" spans="1:31" ht="12.75" customHeight="1" x14ac:dyDescent="0.2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</row>
    <row r="145" spans="1:31" ht="12.75" customHeight="1" x14ac:dyDescent="0.2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</row>
    <row r="146" spans="1:31" ht="12.75" customHeight="1" x14ac:dyDescent="0.2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</row>
    <row r="147" spans="1:31" ht="12.75" customHeight="1" x14ac:dyDescent="0.2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</row>
    <row r="148" spans="1:31" ht="12.75" customHeight="1" x14ac:dyDescent="0.2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</row>
    <row r="149" spans="1:31" ht="12.75" customHeight="1" x14ac:dyDescent="0.2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</row>
    <row r="150" spans="1:31" ht="12.75" customHeight="1" x14ac:dyDescent="0.2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</row>
    <row r="151" spans="1:31" ht="12.75" customHeight="1" x14ac:dyDescent="0.2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</row>
    <row r="152" spans="1:31" ht="12.75" customHeight="1" x14ac:dyDescent="0.2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</row>
    <row r="153" spans="1:31" ht="12.75" customHeight="1" x14ac:dyDescent="0.2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</row>
    <row r="154" spans="1:31" ht="12.75" customHeight="1" x14ac:dyDescent="0.2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</row>
    <row r="155" spans="1:31" ht="12.75" customHeight="1" x14ac:dyDescent="0.2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</row>
    <row r="156" spans="1:31" ht="12.75" customHeight="1" x14ac:dyDescent="0.2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</row>
    <row r="157" spans="1:31" ht="12.75" customHeight="1" x14ac:dyDescent="0.2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</row>
    <row r="158" spans="1:31" ht="12.75" customHeight="1" x14ac:dyDescent="0.2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</row>
    <row r="159" spans="1:31" ht="12.75" customHeight="1" x14ac:dyDescent="0.2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</row>
    <row r="160" spans="1:31" ht="12.75" customHeight="1" x14ac:dyDescent="0.2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</row>
    <row r="161" spans="1:31" ht="12.75" customHeight="1" x14ac:dyDescent="0.2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</row>
    <row r="162" spans="1:31" ht="12.75" customHeight="1" x14ac:dyDescent="0.2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</row>
    <row r="163" spans="1:31" ht="12.75" customHeight="1" x14ac:dyDescent="0.2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</row>
    <row r="164" spans="1:31" ht="12.75" customHeight="1" x14ac:dyDescent="0.2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</row>
    <row r="165" spans="1:31" ht="12.75" customHeight="1" x14ac:dyDescent="0.2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</row>
    <row r="166" spans="1:31" ht="12.75" customHeight="1" x14ac:dyDescent="0.2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</row>
    <row r="167" spans="1:31" ht="12.75" customHeight="1" x14ac:dyDescent="0.2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</row>
    <row r="168" spans="1:31" ht="12.75" customHeight="1" x14ac:dyDescent="0.2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</row>
    <row r="169" spans="1:31" ht="12.75" customHeight="1" x14ac:dyDescent="0.2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</row>
    <row r="170" spans="1:31" ht="12.75" customHeight="1" x14ac:dyDescent="0.2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</row>
    <row r="171" spans="1:31" ht="12.75" customHeight="1" x14ac:dyDescent="0.2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</row>
    <row r="172" spans="1:31" ht="12.75" customHeight="1" x14ac:dyDescent="0.2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</row>
    <row r="173" spans="1:31" ht="12.75" customHeight="1" x14ac:dyDescent="0.2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</row>
    <row r="174" spans="1:31" ht="12.75" customHeight="1" x14ac:dyDescent="0.2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</row>
    <row r="175" spans="1:31" ht="12.75" customHeight="1" x14ac:dyDescent="0.2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</row>
    <row r="176" spans="1:31" ht="12.75" customHeight="1" x14ac:dyDescent="0.2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</row>
    <row r="177" spans="1:31" ht="12.75" customHeight="1" x14ac:dyDescent="0.2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</row>
    <row r="178" spans="1:31" ht="12.75" customHeight="1" x14ac:dyDescent="0.2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</row>
    <row r="179" spans="1:31" ht="12.75" customHeight="1" x14ac:dyDescent="0.2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</row>
    <row r="180" spans="1:31" ht="12.75" customHeight="1" x14ac:dyDescent="0.2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</row>
    <row r="181" spans="1:31" ht="12.75" customHeight="1" x14ac:dyDescent="0.2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</row>
    <row r="182" spans="1:31" ht="12.75" customHeight="1" x14ac:dyDescent="0.2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</row>
    <row r="183" spans="1:31" ht="12.75" customHeight="1" x14ac:dyDescent="0.2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</row>
    <row r="184" spans="1:31" ht="12.75" customHeight="1" x14ac:dyDescent="0.2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</row>
    <row r="185" spans="1:31" ht="12.75" customHeight="1" x14ac:dyDescent="0.2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</row>
    <row r="186" spans="1:31" ht="12.75" customHeight="1" x14ac:dyDescent="0.2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</row>
    <row r="187" spans="1:31" ht="12.75" customHeight="1" x14ac:dyDescent="0.2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</row>
    <row r="188" spans="1:31" ht="12.75" customHeight="1" x14ac:dyDescent="0.2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</row>
    <row r="189" spans="1:31" ht="12.75" customHeight="1" x14ac:dyDescent="0.2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</row>
    <row r="190" spans="1:31" ht="12.75" customHeight="1" x14ac:dyDescent="0.2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</row>
    <row r="191" spans="1:31" ht="12.75" customHeight="1" x14ac:dyDescent="0.2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</row>
    <row r="192" spans="1:31" ht="12.75" customHeight="1" x14ac:dyDescent="0.2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</row>
    <row r="193" spans="1:31" ht="12.75" customHeight="1" x14ac:dyDescent="0.2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</row>
    <row r="194" spans="1:31" ht="12.75" customHeight="1" x14ac:dyDescent="0.2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</row>
    <row r="195" spans="1:31" ht="12.75" customHeight="1" x14ac:dyDescent="0.2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</row>
    <row r="196" spans="1:31" ht="12.75" customHeight="1" x14ac:dyDescent="0.2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</row>
    <row r="197" spans="1:31" ht="12.75" customHeight="1" x14ac:dyDescent="0.2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</row>
    <row r="198" spans="1:31" ht="12.75" customHeight="1" x14ac:dyDescent="0.2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</row>
    <row r="199" spans="1:31" ht="12.75" customHeight="1" x14ac:dyDescent="0.2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</row>
    <row r="200" spans="1:31" ht="12.75" customHeight="1" x14ac:dyDescent="0.2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</row>
    <row r="201" spans="1:31" ht="12.75" customHeight="1" x14ac:dyDescent="0.2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</row>
    <row r="202" spans="1:31" ht="12.75" customHeight="1" x14ac:dyDescent="0.2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</row>
    <row r="203" spans="1:31" ht="12.75" customHeight="1" x14ac:dyDescent="0.2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</row>
    <row r="204" spans="1:31" ht="12.75" customHeight="1" x14ac:dyDescent="0.2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</row>
    <row r="205" spans="1:31" ht="12.75" customHeight="1" x14ac:dyDescent="0.2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</row>
    <row r="206" spans="1:31" ht="12.75" customHeight="1" x14ac:dyDescent="0.2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</row>
    <row r="207" spans="1:31" ht="12.75" customHeight="1" x14ac:dyDescent="0.2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</row>
    <row r="208" spans="1:31" ht="12.75" customHeight="1" x14ac:dyDescent="0.2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</row>
    <row r="209" spans="1:31" ht="12.75" customHeight="1" x14ac:dyDescent="0.2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</row>
    <row r="210" spans="1:31" ht="12.75" customHeight="1" x14ac:dyDescent="0.2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</row>
    <row r="211" spans="1:31" ht="12.75" customHeight="1" x14ac:dyDescent="0.2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</row>
    <row r="212" spans="1:31" ht="12.75" customHeight="1" x14ac:dyDescent="0.2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</row>
    <row r="213" spans="1:31" ht="12.75" customHeight="1" x14ac:dyDescent="0.2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</row>
    <row r="214" spans="1:31" ht="12.75" customHeight="1" x14ac:dyDescent="0.2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</row>
    <row r="215" spans="1:31" ht="12.75" customHeight="1" x14ac:dyDescent="0.2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</row>
    <row r="216" spans="1:31" ht="12.75" customHeight="1" x14ac:dyDescent="0.2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</row>
    <row r="217" spans="1:31" ht="12.75" customHeight="1" x14ac:dyDescent="0.2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</row>
    <row r="218" spans="1:31" ht="12.75" customHeight="1" x14ac:dyDescent="0.2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</row>
    <row r="219" spans="1:31" ht="12.75" customHeight="1" x14ac:dyDescent="0.2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</row>
    <row r="220" spans="1:31" ht="12.75" customHeight="1" x14ac:dyDescent="0.2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</row>
    <row r="221" spans="1:31" ht="12.75" customHeight="1" x14ac:dyDescent="0.2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</row>
    <row r="222" spans="1:31" ht="12.75" customHeight="1" x14ac:dyDescent="0.2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</row>
    <row r="223" spans="1:31" ht="12.75" customHeight="1" x14ac:dyDescent="0.2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</row>
    <row r="224" spans="1:31" ht="12.75" customHeight="1" x14ac:dyDescent="0.2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</row>
    <row r="225" spans="1:31" ht="12.75" customHeight="1" x14ac:dyDescent="0.2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</row>
    <row r="226" spans="1:31" ht="12.75" customHeight="1" x14ac:dyDescent="0.2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</row>
    <row r="227" spans="1:31" ht="12.75" customHeight="1" x14ac:dyDescent="0.2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</row>
    <row r="228" spans="1:31" ht="12.75" customHeight="1" x14ac:dyDescent="0.2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</row>
    <row r="229" spans="1:31" ht="12.75" customHeight="1" x14ac:dyDescent="0.2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</row>
    <row r="230" spans="1:31" ht="12.75" customHeight="1" x14ac:dyDescent="0.2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</row>
    <row r="231" spans="1:31" ht="12.75" customHeight="1" x14ac:dyDescent="0.2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</row>
    <row r="232" spans="1:31" ht="12.75" customHeight="1" x14ac:dyDescent="0.2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</row>
    <row r="233" spans="1:31" ht="12.75" customHeight="1" x14ac:dyDescent="0.2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</row>
    <row r="234" spans="1:31" ht="12.75" customHeight="1" x14ac:dyDescent="0.2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</row>
    <row r="235" spans="1:31" ht="12.75" customHeight="1" x14ac:dyDescent="0.2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</row>
    <row r="236" spans="1:31" ht="12.75" customHeight="1" x14ac:dyDescent="0.2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</row>
    <row r="237" spans="1:31" ht="12.75" customHeight="1" x14ac:dyDescent="0.2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</row>
    <row r="238" spans="1:31" ht="12.75" customHeight="1" x14ac:dyDescent="0.2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</row>
    <row r="239" spans="1:31" ht="12.75" customHeight="1" x14ac:dyDescent="0.2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</row>
    <row r="240" spans="1:31" ht="12.75" customHeight="1" x14ac:dyDescent="0.2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</row>
    <row r="241" spans="1:31" ht="12.75" customHeight="1" x14ac:dyDescent="0.2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</row>
    <row r="242" spans="1:31" ht="12.75" customHeight="1" x14ac:dyDescent="0.2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</row>
    <row r="243" spans="1:31" ht="12.75" customHeight="1" x14ac:dyDescent="0.2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</row>
    <row r="244" spans="1:31" ht="12.75" customHeight="1" x14ac:dyDescent="0.2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</row>
    <row r="245" spans="1:31" ht="12.75" customHeight="1" x14ac:dyDescent="0.2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</row>
    <row r="246" spans="1:31" ht="12.75" customHeight="1" x14ac:dyDescent="0.2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</row>
    <row r="247" spans="1:31" ht="12.75" customHeight="1" x14ac:dyDescent="0.2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</row>
    <row r="248" spans="1:31" ht="12.75" customHeight="1" x14ac:dyDescent="0.2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</row>
    <row r="249" spans="1:31" ht="12.75" customHeight="1" x14ac:dyDescent="0.2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</row>
    <row r="250" spans="1:31" ht="12.75" customHeight="1" x14ac:dyDescent="0.2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</row>
    <row r="251" spans="1:31" ht="12.75" customHeight="1" x14ac:dyDescent="0.2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</row>
    <row r="252" spans="1:31" ht="12.75" customHeight="1" x14ac:dyDescent="0.2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</row>
    <row r="253" spans="1:31" ht="12.75" customHeight="1" x14ac:dyDescent="0.2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</row>
    <row r="254" spans="1:31" ht="12.75" customHeight="1" x14ac:dyDescent="0.2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</row>
    <row r="255" spans="1:31" ht="12.75" customHeight="1" x14ac:dyDescent="0.2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</row>
    <row r="256" spans="1:31" ht="12.75" customHeight="1" x14ac:dyDescent="0.2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</row>
    <row r="257" spans="1:31" ht="12.75" customHeight="1" x14ac:dyDescent="0.2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</row>
    <row r="258" spans="1:31" ht="12.75" customHeight="1" x14ac:dyDescent="0.2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</row>
    <row r="259" spans="1:31" ht="12.75" customHeight="1" x14ac:dyDescent="0.2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</row>
    <row r="260" spans="1:31" ht="12.75" customHeight="1" x14ac:dyDescent="0.2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</row>
    <row r="261" spans="1:31" ht="12.75" customHeight="1" x14ac:dyDescent="0.2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</row>
    <row r="262" spans="1:31" ht="12.75" customHeight="1" x14ac:dyDescent="0.2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</row>
    <row r="263" spans="1:31" ht="12.75" customHeight="1" x14ac:dyDescent="0.2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</row>
    <row r="264" spans="1:31" ht="12.75" customHeight="1" x14ac:dyDescent="0.2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</row>
    <row r="265" spans="1:31" ht="12.75" customHeight="1" x14ac:dyDescent="0.2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</row>
    <row r="266" spans="1:31" ht="12.75" customHeight="1" x14ac:dyDescent="0.2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</row>
    <row r="267" spans="1:31" ht="12.75" customHeight="1" x14ac:dyDescent="0.2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</row>
    <row r="268" spans="1:31" ht="12.75" customHeight="1" x14ac:dyDescent="0.2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</row>
    <row r="269" spans="1:31" ht="12.75" customHeight="1" x14ac:dyDescent="0.2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</row>
    <row r="270" spans="1:31" ht="12.75" customHeight="1" x14ac:dyDescent="0.2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</row>
    <row r="271" spans="1:31" ht="12.75" customHeight="1" x14ac:dyDescent="0.2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</row>
    <row r="272" spans="1:31" ht="12.75" customHeight="1" x14ac:dyDescent="0.2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</row>
    <row r="273" spans="1:31" ht="12.75" customHeight="1" x14ac:dyDescent="0.2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</row>
    <row r="274" spans="1:31" ht="12.75" customHeight="1" x14ac:dyDescent="0.2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</row>
    <row r="275" spans="1:31" ht="12.75" customHeight="1" x14ac:dyDescent="0.2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</row>
    <row r="276" spans="1:31" ht="12.75" customHeight="1" x14ac:dyDescent="0.2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</row>
    <row r="277" spans="1:31" ht="12.75" customHeight="1" x14ac:dyDescent="0.2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</row>
    <row r="278" spans="1:31" ht="12.75" customHeight="1" x14ac:dyDescent="0.2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</row>
    <row r="279" spans="1:31" ht="12.75" customHeight="1" x14ac:dyDescent="0.2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</row>
    <row r="280" spans="1:31" ht="12.75" customHeight="1" x14ac:dyDescent="0.2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</row>
    <row r="281" spans="1:31" ht="12.75" customHeight="1" x14ac:dyDescent="0.2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</row>
    <row r="282" spans="1:31" ht="12.75" customHeight="1" x14ac:dyDescent="0.2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</row>
    <row r="283" spans="1:31" ht="12.75" customHeight="1" x14ac:dyDescent="0.2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</row>
    <row r="284" spans="1:31" ht="12.75" customHeight="1" x14ac:dyDescent="0.2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</row>
    <row r="285" spans="1:31" ht="12.75" customHeight="1" x14ac:dyDescent="0.2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</row>
    <row r="286" spans="1:31" ht="12.75" customHeight="1" x14ac:dyDescent="0.2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</row>
    <row r="287" spans="1:31" ht="12.75" customHeight="1" x14ac:dyDescent="0.2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</row>
    <row r="288" spans="1:31" ht="12.75" customHeight="1" x14ac:dyDescent="0.2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</row>
    <row r="289" spans="1:31" ht="12.75" customHeight="1" x14ac:dyDescent="0.2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</row>
    <row r="290" spans="1:31" ht="12.75" customHeight="1" x14ac:dyDescent="0.2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</row>
    <row r="291" spans="1:31" ht="12.75" customHeight="1" x14ac:dyDescent="0.2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</row>
    <row r="292" spans="1:31" ht="12.75" customHeight="1" x14ac:dyDescent="0.2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</row>
    <row r="293" spans="1:31" ht="12.75" customHeight="1" x14ac:dyDescent="0.2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</row>
    <row r="294" spans="1:31" ht="12.75" customHeight="1" x14ac:dyDescent="0.2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</row>
    <row r="295" spans="1:31" ht="12.75" customHeight="1" x14ac:dyDescent="0.2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</row>
    <row r="296" spans="1:31" ht="12.75" customHeight="1" x14ac:dyDescent="0.2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</row>
    <row r="297" spans="1:31" ht="12.75" customHeight="1" x14ac:dyDescent="0.2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</row>
    <row r="298" spans="1:31" ht="12.75" customHeight="1" x14ac:dyDescent="0.2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</row>
    <row r="299" spans="1:31" ht="12.75" customHeight="1" x14ac:dyDescent="0.2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</row>
    <row r="300" spans="1:31" ht="12.75" customHeight="1" x14ac:dyDescent="0.2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</row>
    <row r="301" spans="1:31" ht="12.75" customHeight="1" x14ac:dyDescent="0.2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</row>
    <row r="302" spans="1:31" ht="12.75" customHeight="1" x14ac:dyDescent="0.2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</row>
    <row r="303" spans="1:31" ht="12.75" customHeight="1" x14ac:dyDescent="0.2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</row>
    <row r="304" spans="1:31" ht="12.75" customHeight="1" x14ac:dyDescent="0.2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</row>
    <row r="305" spans="1:31" ht="12.75" customHeight="1" x14ac:dyDescent="0.2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</row>
    <row r="306" spans="1:31" ht="12.75" customHeight="1" x14ac:dyDescent="0.2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</row>
    <row r="307" spans="1:31" ht="12.75" customHeight="1" x14ac:dyDescent="0.2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</row>
    <row r="308" spans="1:31" ht="12.75" customHeight="1" x14ac:dyDescent="0.2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</row>
    <row r="309" spans="1:31" ht="12.75" customHeight="1" x14ac:dyDescent="0.2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</row>
    <row r="310" spans="1:31" ht="12.75" customHeight="1" x14ac:dyDescent="0.2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</row>
    <row r="311" spans="1:31" ht="12.75" customHeight="1" x14ac:dyDescent="0.2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</row>
    <row r="312" spans="1:31" ht="12.75" customHeight="1" x14ac:dyDescent="0.2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</row>
    <row r="313" spans="1:31" ht="12.75" customHeight="1" x14ac:dyDescent="0.2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</row>
    <row r="314" spans="1:31" ht="12.75" customHeight="1" x14ac:dyDescent="0.2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</row>
    <row r="315" spans="1:31" ht="12.75" customHeight="1" x14ac:dyDescent="0.2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</row>
    <row r="316" spans="1:31" ht="12.75" customHeight="1" x14ac:dyDescent="0.2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</row>
    <row r="317" spans="1:31" ht="12.75" customHeight="1" x14ac:dyDescent="0.2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</row>
    <row r="318" spans="1:31" ht="12.75" customHeight="1" x14ac:dyDescent="0.2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</row>
    <row r="319" spans="1:31" ht="12.75" customHeight="1" x14ac:dyDescent="0.2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</row>
    <row r="320" spans="1:31" ht="12.75" customHeight="1" x14ac:dyDescent="0.2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</row>
    <row r="321" spans="1:31" ht="12.75" customHeight="1" x14ac:dyDescent="0.2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</row>
    <row r="322" spans="1:31" ht="12.75" customHeight="1" x14ac:dyDescent="0.2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</row>
    <row r="323" spans="1:31" ht="12.75" customHeight="1" x14ac:dyDescent="0.2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</row>
    <row r="324" spans="1:31" ht="12.75" customHeight="1" x14ac:dyDescent="0.2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</row>
    <row r="325" spans="1:31" ht="12.75" customHeight="1" x14ac:dyDescent="0.2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</row>
    <row r="326" spans="1:31" ht="12.75" customHeight="1" x14ac:dyDescent="0.2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</row>
    <row r="327" spans="1:31" ht="12.75" customHeight="1" x14ac:dyDescent="0.2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</row>
    <row r="328" spans="1:31" ht="12.75" customHeight="1" x14ac:dyDescent="0.2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</row>
    <row r="329" spans="1:31" ht="12.75" customHeight="1" x14ac:dyDescent="0.2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</row>
    <row r="330" spans="1:31" ht="12.75" customHeight="1" x14ac:dyDescent="0.2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</row>
    <row r="331" spans="1:31" ht="12.75" customHeight="1" x14ac:dyDescent="0.2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</row>
    <row r="332" spans="1:31" ht="12.75" customHeight="1" x14ac:dyDescent="0.2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</row>
    <row r="333" spans="1:31" ht="12.75" customHeight="1" x14ac:dyDescent="0.2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</row>
    <row r="334" spans="1:31" ht="12.75" customHeight="1" x14ac:dyDescent="0.2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</row>
    <row r="335" spans="1:31" ht="12.75" customHeight="1" x14ac:dyDescent="0.2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</row>
    <row r="336" spans="1:31" ht="12.75" customHeight="1" x14ac:dyDescent="0.2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</row>
    <row r="337" spans="1:31" ht="12.75" customHeight="1" x14ac:dyDescent="0.2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</row>
    <row r="338" spans="1:31" ht="12.75" customHeight="1" x14ac:dyDescent="0.2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</row>
    <row r="339" spans="1:31" ht="12.75" customHeight="1" x14ac:dyDescent="0.2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</row>
    <row r="340" spans="1:31" ht="12.75" customHeight="1" x14ac:dyDescent="0.2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</row>
    <row r="341" spans="1:31" ht="12.75" customHeight="1" x14ac:dyDescent="0.2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</row>
    <row r="342" spans="1:31" ht="12.75" customHeight="1" x14ac:dyDescent="0.2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</row>
    <row r="343" spans="1:31" ht="12.75" customHeight="1" x14ac:dyDescent="0.2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</row>
    <row r="344" spans="1:31" ht="12.75" customHeight="1" x14ac:dyDescent="0.2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</row>
    <row r="345" spans="1:31" ht="12.75" customHeight="1" x14ac:dyDescent="0.2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</row>
    <row r="346" spans="1:31" ht="12.75" customHeight="1" x14ac:dyDescent="0.2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</row>
    <row r="347" spans="1:31" ht="12.75" customHeight="1" x14ac:dyDescent="0.2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</row>
    <row r="348" spans="1:31" ht="12.75" customHeight="1" x14ac:dyDescent="0.2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</row>
    <row r="349" spans="1:31" ht="12.75" customHeight="1" x14ac:dyDescent="0.2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</row>
    <row r="350" spans="1:31" ht="12.75" customHeight="1" x14ac:dyDescent="0.2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</row>
    <row r="351" spans="1:31" ht="12.75" customHeight="1" x14ac:dyDescent="0.2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</row>
    <row r="352" spans="1:31" ht="12.75" customHeight="1" x14ac:dyDescent="0.2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</row>
    <row r="353" spans="1:31" ht="12.75" customHeight="1" x14ac:dyDescent="0.2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</row>
    <row r="354" spans="1:31" ht="12.75" customHeight="1" x14ac:dyDescent="0.2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</row>
    <row r="355" spans="1:31" ht="12.75" customHeight="1" x14ac:dyDescent="0.2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</row>
    <row r="356" spans="1:31" ht="12.75" customHeight="1" x14ac:dyDescent="0.2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</row>
    <row r="357" spans="1:31" ht="12.75" customHeight="1" x14ac:dyDescent="0.2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</row>
    <row r="358" spans="1:31" ht="12.75" customHeight="1" x14ac:dyDescent="0.2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</row>
    <row r="359" spans="1:31" ht="12.75" customHeight="1" x14ac:dyDescent="0.2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</row>
    <row r="360" spans="1:31" ht="12.75" customHeight="1" x14ac:dyDescent="0.2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</row>
    <row r="361" spans="1:31" ht="12.75" customHeight="1" x14ac:dyDescent="0.2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</row>
    <row r="362" spans="1:31" ht="12.75" customHeight="1" x14ac:dyDescent="0.2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</row>
    <row r="363" spans="1:31" ht="12.75" customHeight="1" x14ac:dyDescent="0.2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</row>
    <row r="364" spans="1:31" ht="12.75" customHeight="1" x14ac:dyDescent="0.2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</row>
    <row r="365" spans="1:31" ht="12.75" customHeight="1" x14ac:dyDescent="0.2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</row>
    <row r="366" spans="1:31" ht="12.75" customHeight="1" x14ac:dyDescent="0.2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</row>
    <row r="367" spans="1:31" ht="12.75" customHeight="1" x14ac:dyDescent="0.2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</row>
    <row r="368" spans="1:31" ht="12.75" customHeight="1" x14ac:dyDescent="0.2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</row>
    <row r="369" spans="1:31" ht="12.75" customHeight="1" x14ac:dyDescent="0.2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</row>
    <row r="370" spans="1:31" ht="12.75" customHeight="1" x14ac:dyDescent="0.2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</row>
    <row r="371" spans="1:31" ht="12.75" customHeight="1" x14ac:dyDescent="0.2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</row>
    <row r="372" spans="1:31" ht="12.75" customHeight="1" x14ac:dyDescent="0.2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</row>
    <row r="373" spans="1:31" ht="12.75" customHeight="1" x14ac:dyDescent="0.2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</row>
    <row r="374" spans="1:31" ht="12.75" customHeight="1" x14ac:dyDescent="0.2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</row>
    <row r="375" spans="1:31" ht="12.75" customHeight="1" x14ac:dyDescent="0.2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</row>
    <row r="376" spans="1:31" ht="12.75" customHeight="1" x14ac:dyDescent="0.2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</row>
    <row r="377" spans="1:31" ht="12.75" customHeight="1" x14ac:dyDescent="0.2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</row>
    <row r="378" spans="1:31" ht="12.75" customHeight="1" x14ac:dyDescent="0.2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</row>
    <row r="379" spans="1:31" ht="12.75" customHeight="1" x14ac:dyDescent="0.2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</row>
    <row r="380" spans="1:31" ht="12.75" customHeight="1" x14ac:dyDescent="0.2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</row>
    <row r="381" spans="1:31" ht="12.75" customHeight="1" x14ac:dyDescent="0.2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</row>
    <row r="382" spans="1:31" ht="12.75" customHeight="1" x14ac:dyDescent="0.2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</row>
    <row r="383" spans="1:31" ht="12.75" customHeight="1" x14ac:dyDescent="0.2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</row>
    <row r="384" spans="1:31" ht="12.75" customHeight="1" x14ac:dyDescent="0.2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</row>
    <row r="385" spans="1:31" ht="12.75" customHeight="1" x14ac:dyDescent="0.2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</row>
    <row r="386" spans="1:31" ht="12.75" customHeight="1" x14ac:dyDescent="0.2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</row>
    <row r="387" spans="1:31" ht="12.75" customHeight="1" x14ac:dyDescent="0.2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</row>
    <row r="388" spans="1:31" ht="12.75" customHeight="1" x14ac:dyDescent="0.2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</row>
    <row r="389" spans="1:31" ht="12.75" customHeight="1" x14ac:dyDescent="0.2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</row>
    <row r="390" spans="1:31" ht="12.75" customHeight="1" x14ac:dyDescent="0.2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</row>
    <row r="391" spans="1:31" ht="12.75" customHeight="1" x14ac:dyDescent="0.2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</row>
    <row r="392" spans="1:31" ht="12.75" customHeight="1" x14ac:dyDescent="0.2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</row>
    <row r="393" spans="1:31" ht="12.75" customHeight="1" x14ac:dyDescent="0.2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</row>
    <row r="394" spans="1:31" ht="12.75" customHeight="1" x14ac:dyDescent="0.2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</row>
    <row r="395" spans="1:31" ht="12.75" customHeight="1" x14ac:dyDescent="0.2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</row>
    <row r="396" spans="1:31" ht="12.75" customHeight="1" x14ac:dyDescent="0.2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</row>
    <row r="397" spans="1:31" ht="12.75" customHeight="1" x14ac:dyDescent="0.2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</row>
    <row r="398" spans="1:31" ht="12.75" customHeight="1" x14ac:dyDescent="0.2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</row>
    <row r="399" spans="1:31" ht="12.75" customHeight="1" x14ac:dyDescent="0.2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</row>
    <row r="400" spans="1:31" ht="12.75" customHeight="1" x14ac:dyDescent="0.2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</row>
    <row r="401" spans="1:31" ht="12.75" customHeight="1" x14ac:dyDescent="0.2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</row>
    <row r="402" spans="1:31" ht="12.75" customHeight="1" x14ac:dyDescent="0.2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</row>
    <row r="403" spans="1:31" ht="12.75" customHeight="1" x14ac:dyDescent="0.2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</row>
    <row r="404" spans="1:31" ht="12.75" customHeight="1" x14ac:dyDescent="0.2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</row>
    <row r="405" spans="1:31" ht="12.75" customHeight="1" x14ac:dyDescent="0.2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</row>
    <row r="406" spans="1:31" ht="12.75" customHeight="1" x14ac:dyDescent="0.2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</row>
    <row r="407" spans="1:31" ht="12.75" customHeight="1" x14ac:dyDescent="0.2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</row>
    <row r="408" spans="1:31" ht="12.75" customHeight="1" x14ac:dyDescent="0.2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</row>
    <row r="409" spans="1:31" ht="12.75" customHeight="1" x14ac:dyDescent="0.2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</row>
    <row r="410" spans="1:31" ht="12.75" customHeight="1" x14ac:dyDescent="0.2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</row>
    <row r="411" spans="1:31" ht="12.75" customHeight="1" x14ac:dyDescent="0.2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</row>
    <row r="412" spans="1:31" ht="12.75" customHeight="1" x14ac:dyDescent="0.2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</row>
    <row r="413" spans="1:31" ht="12.75" customHeight="1" x14ac:dyDescent="0.2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</row>
    <row r="414" spans="1:31" ht="12.75" customHeight="1" x14ac:dyDescent="0.2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</row>
    <row r="415" spans="1:31" ht="12.75" customHeight="1" x14ac:dyDescent="0.2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</row>
    <row r="416" spans="1:31" ht="12.75" customHeight="1" x14ac:dyDescent="0.2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</row>
    <row r="417" spans="1:31" ht="12.75" customHeight="1" x14ac:dyDescent="0.2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</row>
    <row r="418" spans="1:31" ht="12.75" customHeight="1" x14ac:dyDescent="0.2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</row>
    <row r="419" spans="1:31" ht="12.75" customHeight="1" x14ac:dyDescent="0.2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</row>
    <row r="420" spans="1:31" ht="12.75" customHeight="1" x14ac:dyDescent="0.2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</row>
    <row r="421" spans="1:31" ht="12.75" customHeight="1" x14ac:dyDescent="0.2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</row>
    <row r="422" spans="1:31" ht="12.75" customHeight="1" x14ac:dyDescent="0.2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</row>
    <row r="423" spans="1:31" ht="12.75" customHeight="1" x14ac:dyDescent="0.2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</row>
    <row r="424" spans="1:31" ht="12.75" customHeight="1" x14ac:dyDescent="0.2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</row>
    <row r="425" spans="1:31" ht="12.75" customHeight="1" x14ac:dyDescent="0.2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</row>
    <row r="426" spans="1:31" ht="12.75" customHeight="1" x14ac:dyDescent="0.2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</row>
    <row r="427" spans="1:31" ht="12.75" customHeight="1" x14ac:dyDescent="0.2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</row>
    <row r="428" spans="1:31" ht="12.75" customHeight="1" x14ac:dyDescent="0.2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</row>
    <row r="429" spans="1:31" ht="12.75" customHeight="1" x14ac:dyDescent="0.2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</row>
    <row r="430" spans="1:31" ht="12.75" customHeight="1" x14ac:dyDescent="0.2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</row>
    <row r="431" spans="1:31" ht="12.75" customHeight="1" x14ac:dyDescent="0.2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</row>
    <row r="432" spans="1:31" ht="12.75" customHeight="1" x14ac:dyDescent="0.2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</row>
    <row r="433" spans="1:31" ht="12.75" customHeight="1" x14ac:dyDescent="0.2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</row>
    <row r="434" spans="1:31" ht="12.75" customHeight="1" x14ac:dyDescent="0.2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</row>
    <row r="435" spans="1:31" ht="12.75" customHeight="1" x14ac:dyDescent="0.2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</row>
    <row r="436" spans="1:31" ht="12.75" customHeight="1" x14ac:dyDescent="0.2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</row>
    <row r="437" spans="1:31" ht="12.75" customHeight="1" x14ac:dyDescent="0.2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</row>
    <row r="438" spans="1:31" ht="12.75" customHeight="1" x14ac:dyDescent="0.2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</row>
    <row r="439" spans="1:31" ht="12.75" customHeight="1" x14ac:dyDescent="0.2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</row>
    <row r="440" spans="1:31" ht="12.75" customHeight="1" x14ac:dyDescent="0.2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</row>
    <row r="441" spans="1:31" ht="12.75" customHeight="1" x14ac:dyDescent="0.2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</row>
    <row r="442" spans="1:31" ht="12.75" customHeight="1" x14ac:dyDescent="0.2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</row>
    <row r="443" spans="1:31" ht="12.75" customHeight="1" x14ac:dyDescent="0.2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</row>
    <row r="444" spans="1:31" ht="12.75" customHeight="1" x14ac:dyDescent="0.2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</row>
    <row r="445" spans="1:31" ht="12.75" customHeight="1" x14ac:dyDescent="0.2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</row>
    <row r="446" spans="1:31" ht="12.75" customHeight="1" x14ac:dyDescent="0.2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</row>
    <row r="447" spans="1:31" ht="12.75" customHeight="1" x14ac:dyDescent="0.2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</row>
    <row r="448" spans="1:31" ht="12.75" customHeight="1" x14ac:dyDescent="0.2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</row>
    <row r="449" spans="1:31" ht="12.75" customHeight="1" x14ac:dyDescent="0.2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</row>
    <row r="450" spans="1:31" ht="12.75" customHeight="1" x14ac:dyDescent="0.2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</row>
    <row r="451" spans="1:31" ht="12.75" customHeight="1" x14ac:dyDescent="0.2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</row>
    <row r="452" spans="1:31" ht="12.75" customHeight="1" x14ac:dyDescent="0.2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</row>
    <row r="453" spans="1:31" ht="12.75" customHeight="1" x14ac:dyDescent="0.2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</row>
    <row r="454" spans="1:31" ht="12.75" customHeight="1" x14ac:dyDescent="0.2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</row>
    <row r="455" spans="1:31" ht="12.75" customHeight="1" x14ac:dyDescent="0.2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</row>
    <row r="456" spans="1:31" ht="12.75" customHeight="1" x14ac:dyDescent="0.2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</row>
    <row r="457" spans="1:31" ht="12.75" customHeight="1" x14ac:dyDescent="0.2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</row>
    <row r="458" spans="1:31" ht="12.75" customHeight="1" x14ac:dyDescent="0.2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</row>
    <row r="459" spans="1:31" ht="12.75" customHeight="1" x14ac:dyDescent="0.2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</row>
    <row r="460" spans="1:31" ht="12.75" customHeight="1" x14ac:dyDescent="0.2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</row>
    <row r="461" spans="1:31" ht="12.75" customHeight="1" x14ac:dyDescent="0.2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</row>
    <row r="462" spans="1:31" ht="12.75" customHeight="1" x14ac:dyDescent="0.2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</row>
    <row r="463" spans="1:31" ht="12.75" customHeight="1" x14ac:dyDescent="0.2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</row>
    <row r="464" spans="1:31" ht="12.75" customHeight="1" x14ac:dyDescent="0.2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</row>
    <row r="465" spans="1:31" ht="12.75" customHeight="1" x14ac:dyDescent="0.2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</row>
    <row r="466" spans="1:31" ht="12.75" customHeight="1" x14ac:dyDescent="0.2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</row>
    <row r="467" spans="1:31" ht="12.75" customHeight="1" x14ac:dyDescent="0.2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</row>
    <row r="468" spans="1:31" ht="12.75" customHeight="1" x14ac:dyDescent="0.2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</row>
    <row r="469" spans="1:31" ht="12.75" customHeight="1" x14ac:dyDescent="0.2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</row>
    <row r="470" spans="1:31" ht="12.75" customHeight="1" x14ac:dyDescent="0.2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</row>
    <row r="471" spans="1:31" ht="12.75" customHeight="1" x14ac:dyDescent="0.2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</row>
    <row r="472" spans="1:31" ht="12.75" customHeight="1" x14ac:dyDescent="0.2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</row>
    <row r="473" spans="1:31" ht="12.75" customHeight="1" x14ac:dyDescent="0.2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</row>
    <row r="474" spans="1:31" ht="12.75" customHeight="1" x14ac:dyDescent="0.2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</row>
    <row r="475" spans="1:31" ht="12.75" customHeight="1" x14ac:dyDescent="0.2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</row>
    <row r="476" spans="1:31" ht="12.75" customHeight="1" x14ac:dyDescent="0.2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</row>
    <row r="477" spans="1:31" ht="12.75" customHeight="1" x14ac:dyDescent="0.2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</row>
    <row r="478" spans="1:31" ht="12.75" customHeight="1" x14ac:dyDescent="0.2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</row>
    <row r="479" spans="1:31" ht="12.75" customHeight="1" x14ac:dyDescent="0.2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</row>
    <row r="480" spans="1:31" ht="12.75" customHeight="1" x14ac:dyDescent="0.2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</row>
    <row r="481" spans="1:31" ht="12.75" customHeight="1" x14ac:dyDescent="0.2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</row>
    <row r="482" spans="1:31" ht="12.75" customHeight="1" x14ac:dyDescent="0.2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</row>
    <row r="483" spans="1:31" ht="12.75" customHeight="1" x14ac:dyDescent="0.2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</row>
    <row r="484" spans="1:31" ht="12.75" customHeight="1" x14ac:dyDescent="0.2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</row>
    <row r="485" spans="1:31" ht="12.75" customHeight="1" x14ac:dyDescent="0.2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</row>
    <row r="486" spans="1:31" ht="12.75" customHeight="1" x14ac:dyDescent="0.2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</row>
    <row r="487" spans="1:31" ht="12.75" customHeight="1" x14ac:dyDescent="0.2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</row>
    <row r="488" spans="1:31" ht="12.75" customHeight="1" x14ac:dyDescent="0.2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</row>
    <row r="489" spans="1:31" ht="12.75" customHeight="1" x14ac:dyDescent="0.2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</row>
    <row r="490" spans="1:31" ht="12.75" customHeight="1" x14ac:dyDescent="0.2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</row>
    <row r="491" spans="1:31" ht="12.75" customHeight="1" x14ac:dyDescent="0.2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</row>
    <row r="492" spans="1:31" ht="12.75" customHeight="1" x14ac:dyDescent="0.2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</row>
    <row r="493" spans="1:31" ht="12.75" customHeight="1" x14ac:dyDescent="0.2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</row>
    <row r="494" spans="1:31" ht="12.75" customHeight="1" x14ac:dyDescent="0.2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</row>
    <row r="495" spans="1:31" ht="12.75" customHeight="1" x14ac:dyDescent="0.2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</row>
    <row r="496" spans="1:31" ht="12.75" customHeight="1" x14ac:dyDescent="0.2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</row>
    <row r="497" spans="1:31" ht="12.75" customHeight="1" x14ac:dyDescent="0.2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</row>
    <row r="498" spans="1:31" ht="12.75" customHeight="1" x14ac:dyDescent="0.2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</row>
    <row r="499" spans="1:31" ht="12.75" customHeight="1" x14ac:dyDescent="0.2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</row>
    <row r="500" spans="1:31" ht="12.75" customHeight="1" x14ac:dyDescent="0.2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</row>
    <row r="501" spans="1:31" ht="12.75" customHeight="1" x14ac:dyDescent="0.2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</row>
    <row r="502" spans="1:31" ht="12.75" customHeight="1" x14ac:dyDescent="0.2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</row>
    <row r="503" spans="1:31" ht="12.75" customHeight="1" x14ac:dyDescent="0.2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</row>
    <row r="504" spans="1:31" ht="12.75" customHeight="1" x14ac:dyDescent="0.2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</row>
    <row r="505" spans="1:31" ht="12.75" customHeight="1" x14ac:dyDescent="0.2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</row>
    <row r="506" spans="1:31" ht="12.75" customHeight="1" x14ac:dyDescent="0.2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</row>
    <row r="507" spans="1:31" ht="12.75" customHeight="1" x14ac:dyDescent="0.2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</row>
    <row r="508" spans="1:31" ht="12.75" customHeight="1" x14ac:dyDescent="0.2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</row>
    <row r="509" spans="1:31" ht="12.75" customHeight="1" x14ac:dyDescent="0.2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</row>
    <row r="510" spans="1:31" ht="12.75" customHeight="1" x14ac:dyDescent="0.2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  <c r="AD510" s="135"/>
      <c r="AE510" s="135"/>
    </row>
    <row r="511" spans="1:31" ht="12.75" customHeight="1" x14ac:dyDescent="0.2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  <c r="AA511" s="135"/>
      <c r="AB511" s="135"/>
      <c r="AC511" s="135"/>
      <c r="AD511" s="135"/>
      <c r="AE511" s="135"/>
    </row>
    <row r="512" spans="1:31" ht="12.75" customHeight="1" x14ac:dyDescent="0.2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  <c r="AD512" s="135"/>
      <c r="AE512" s="135"/>
    </row>
    <row r="513" spans="1:31" ht="12.75" customHeight="1" x14ac:dyDescent="0.2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  <c r="AD513" s="135"/>
      <c r="AE513" s="135"/>
    </row>
    <row r="514" spans="1:31" ht="12.75" customHeight="1" x14ac:dyDescent="0.2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  <c r="AD514" s="135"/>
      <c r="AE514" s="135"/>
    </row>
    <row r="515" spans="1:31" ht="12.75" customHeight="1" x14ac:dyDescent="0.2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  <c r="AA515" s="135"/>
      <c r="AB515" s="135"/>
      <c r="AC515" s="135"/>
      <c r="AD515" s="135"/>
      <c r="AE515" s="135"/>
    </row>
    <row r="516" spans="1:31" ht="12.75" customHeight="1" x14ac:dyDescent="0.2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  <c r="AA516" s="135"/>
      <c r="AB516" s="135"/>
      <c r="AC516" s="135"/>
      <c r="AD516" s="135"/>
      <c r="AE516" s="135"/>
    </row>
    <row r="517" spans="1:31" ht="12.75" customHeight="1" x14ac:dyDescent="0.2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  <c r="AA517" s="135"/>
      <c r="AB517" s="135"/>
      <c r="AC517" s="135"/>
      <c r="AD517" s="135"/>
      <c r="AE517" s="135"/>
    </row>
    <row r="518" spans="1:31" ht="12.75" customHeight="1" x14ac:dyDescent="0.2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  <c r="AA518" s="135"/>
      <c r="AB518" s="135"/>
      <c r="AC518" s="135"/>
      <c r="AD518" s="135"/>
      <c r="AE518" s="135"/>
    </row>
    <row r="519" spans="1:31" ht="12.75" customHeight="1" x14ac:dyDescent="0.2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  <c r="AD519" s="135"/>
      <c r="AE519" s="135"/>
    </row>
    <row r="520" spans="1:31" ht="12.75" customHeight="1" x14ac:dyDescent="0.2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  <c r="AD520" s="135"/>
      <c r="AE520" s="135"/>
    </row>
    <row r="521" spans="1:31" ht="12.75" customHeight="1" x14ac:dyDescent="0.2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/>
      <c r="AD521" s="135"/>
      <c r="AE521" s="135"/>
    </row>
    <row r="522" spans="1:31" ht="12.75" customHeight="1" x14ac:dyDescent="0.2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  <c r="AA522" s="135"/>
      <c r="AB522" s="135"/>
      <c r="AC522" s="135"/>
      <c r="AD522" s="135"/>
      <c r="AE522" s="135"/>
    </row>
    <row r="523" spans="1:31" ht="12.75" customHeight="1" x14ac:dyDescent="0.2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  <c r="AA523" s="135"/>
      <c r="AB523" s="135"/>
      <c r="AC523" s="135"/>
      <c r="AD523" s="135"/>
      <c r="AE523" s="135"/>
    </row>
    <row r="524" spans="1:31" ht="12.75" customHeight="1" x14ac:dyDescent="0.2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  <c r="AD524" s="135"/>
      <c r="AE524" s="135"/>
    </row>
    <row r="525" spans="1:31" ht="12.75" customHeight="1" x14ac:dyDescent="0.2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  <c r="AA525" s="135"/>
      <c r="AB525" s="135"/>
      <c r="AC525" s="135"/>
      <c r="AD525" s="135"/>
      <c r="AE525" s="135"/>
    </row>
    <row r="526" spans="1:31" ht="12.75" customHeight="1" x14ac:dyDescent="0.2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  <c r="AA526" s="135"/>
      <c r="AB526" s="135"/>
      <c r="AC526" s="135"/>
      <c r="AD526" s="135"/>
      <c r="AE526" s="135"/>
    </row>
    <row r="527" spans="1:31" ht="12.75" customHeight="1" x14ac:dyDescent="0.2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  <c r="AA527" s="135"/>
      <c r="AB527" s="135"/>
      <c r="AC527" s="135"/>
      <c r="AD527" s="135"/>
      <c r="AE527" s="135"/>
    </row>
    <row r="528" spans="1:31" ht="12.75" customHeight="1" x14ac:dyDescent="0.2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  <c r="AB528" s="135"/>
      <c r="AC528" s="135"/>
      <c r="AD528" s="135"/>
      <c r="AE528" s="135"/>
    </row>
    <row r="529" spans="1:31" ht="12.75" customHeight="1" x14ac:dyDescent="0.2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  <c r="AA529" s="135"/>
      <c r="AB529" s="135"/>
      <c r="AC529" s="135"/>
      <c r="AD529" s="135"/>
      <c r="AE529" s="135"/>
    </row>
    <row r="530" spans="1:31" ht="12.75" customHeight="1" x14ac:dyDescent="0.2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  <c r="AA530" s="135"/>
      <c r="AB530" s="135"/>
      <c r="AC530" s="135"/>
      <c r="AD530" s="135"/>
      <c r="AE530" s="135"/>
    </row>
    <row r="531" spans="1:31" ht="12.75" customHeight="1" x14ac:dyDescent="0.2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  <c r="AA531" s="135"/>
      <c r="AB531" s="135"/>
      <c r="AC531" s="135"/>
      <c r="AD531" s="135"/>
      <c r="AE531" s="135"/>
    </row>
    <row r="532" spans="1:31" ht="12.75" customHeight="1" x14ac:dyDescent="0.2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  <c r="AA532" s="135"/>
      <c r="AB532" s="135"/>
      <c r="AC532" s="135"/>
      <c r="AD532" s="135"/>
      <c r="AE532" s="135"/>
    </row>
    <row r="533" spans="1:31" ht="12.75" customHeight="1" x14ac:dyDescent="0.2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  <c r="AB533" s="135"/>
      <c r="AC533" s="135"/>
      <c r="AD533" s="135"/>
      <c r="AE533" s="135"/>
    </row>
    <row r="534" spans="1:31" ht="12.75" customHeight="1" x14ac:dyDescent="0.2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  <c r="AA534" s="135"/>
      <c r="AB534" s="135"/>
      <c r="AC534" s="135"/>
      <c r="AD534" s="135"/>
      <c r="AE534" s="135"/>
    </row>
    <row r="535" spans="1:31" ht="12.75" customHeight="1" x14ac:dyDescent="0.2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  <c r="AA535" s="135"/>
      <c r="AB535" s="135"/>
      <c r="AC535" s="135"/>
      <c r="AD535" s="135"/>
      <c r="AE535" s="135"/>
    </row>
    <row r="536" spans="1:31" ht="12.75" customHeight="1" x14ac:dyDescent="0.2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  <c r="AD536" s="135"/>
      <c r="AE536" s="135"/>
    </row>
    <row r="537" spans="1:31" ht="12.75" customHeight="1" x14ac:dyDescent="0.2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  <c r="AD537" s="135"/>
      <c r="AE537" s="135"/>
    </row>
    <row r="538" spans="1:31" ht="12.75" customHeight="1" x14ac:dyDescent="0.2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  <c r="AD538" s="135"/>
      <c r="AE538" s="135"/>
    </row>
    <row r="539" spans="1:31" ht="12.75" customHeight="1" x14ac:dyDescent="0.2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  <c r="AB539" s="135"/>
      <c r="AC539" s="135"/>
      <c r="AD539" s="135"/>
      <c r="AE539" s="135"/>
    </row>
    <row r="540" spans="1:31" ht="12.75" customHeight="1" x14ac:dyDescent="0.2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  <c r="AA540" s="135"/>
      <c r="AB540" s="135"/>
      <c r="AC540" s="135"/>
      <c r="AD540" s="135"/>
      <c r="AE540" s="135"/>
    </row>
    <row r="541" spans="1:31" ht="12.75" customHeight="1" x14ac:dyDescent="0.2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  <c r="AB541" s="135"/>
      <c r="AC541" s="135"/>
      <c r="AD541" s="135"/>
      <c r="AE541" s="135"/>
    </row>
    <row r="542" spans="1:31" ht="12.75" customHeight="1" x14ac:dyDescent="0.2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  <c r="AD542" s="135"/>
      <c r="AE542" s="135"/>
    </row>
    <row r="543" spans="1:31" ht="12.75" customHeight="1" x14ac:dyDescent="0.2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  <c r="AA543" s="135"/>
      <c r="AB543" s="135"/>
      <c r="AC543" s="135"/>
      <c r="AD543" s="135"/>
      <c r="AE543" s="135"/>
    </row>
    <row r="544" spans="1:31" ht="12.75" customHeight="1" x14ac:dyDescent="0.2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  <c r="AA544" s="135"/>
      <c r="AB544" s="135"/>
      <c r="AC544" s="135"/>
      <c r="AD544" s="135"/>
      <c r="AE544" s="135"/>
    </row>
    <row r="545" spans="1:31" ht="12.75" customHeight="1" x14ac:dyDescent="0.2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  <c r="AA545" s="135"/>
      <c r="AB545" s="135"/>
      <c r="AC545" s="135"/>
      <c r="AD545" s="135"/>
      <c r="AE545" s="135"/>
    </row>
    <row r="546" spans="1:31" ht="12.75" customHeight="1" x14ac:dyDescent="0.2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  <c r="AA546" s="135"/>
      <c r="AB546" s="135"/>
      <c r="AC546" s="135"/>
      <c r="AD546" s="135"/>
      <c r="AE546" s="135"/>
    </row>
    <row r="547" spans="1:31" ht="12.75" customHeight="1" x14ac:dyDescent="0.2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  <c r="AA547" s="135"/>
      <c r="AB547" s="135"/>
      <c r="AC547" s="135"/>
      <c r="AD547" s="135"/>
      <c r="AE547" s="135"/>
    </row>
    <row r="548" spans="1:31" ht="12.75" customHeight="1" x14ac:dyDescent="0.2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  <c r="AA548" s="135"/>
      <c r="AB548" s="135"/>
      <c r="AC548" s="135"/>
      <c r="AD548" s="135"/>
      <c r="AE548" s="135"/>
    </row>
    <row r="549" spans="1:31" ht="12.75" customHeight="1" x14ac:dyDescent="0.2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  <c r="AA549" s="135"/>
      <c r="AB549" s="135"/>
      <c r="AC549" s="135"/>
      <c r="AD549" s="135"/>
      <c r="AE549" s="135"/>
    </row>
    <row r="550" spans="1:31" ht="12.75" customHeight="1" x14ac:dyDescent="0.2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  <c r="AA550" s="135"/>
      <c r="AB550" s="135"/>
      <c r="AC550" s="135"/>
      <c r="AD550" s="135"/>
      <c r="AE550" s="135"/>
    </row>
    <row r="551" spans="1:31" ht="12.75" customHeight="1" x14ac:dyDescent="0.2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  <c r="AA551" s="135"/>
      <c r="AB551" s="135"/>
      <c r="AC551" s="135"/>
      <c r="AD551" s="135"/>
      <c r="AE551" s="135"/>
    </row>
    <row r="552" spans="1:31" ht="12.75" customHeight="1" x14ac:dyDescent="0.2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  <c r="AA552" s="135"/>
      <c r="AB552" s="135"/>
      <c r="AC552" s="135"/>
      <c r="AD552" s="135"/>
      <c r="AE552" s="135"/>
    </row>
    <row r="553" spans="1:31" ht="12.75" customHeight="1" x14ac:dyDescent="0.2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  <c r="AA553" s="135"/>
      <c r="AB553" s="135"/>
      <c r="AC553" s="135"/>
      <c r="AD553" s="135"/>
      <c r="AE553" s="135"/>
    </row>
    <row r="554" spans="1:31" ht="12.75" customHeight="1" x14ac:dyDescent="0.2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  <c r="AA554" s="135"/>
      <c r="AB554" s="135"/>
      <c r="AC554" s="135"/>
      <c r="AD554" s="135"/>
      <c r="AE554" s="135"/>
    </row>
    <row r="555" spans="1:31" ht="12.75" customHeight="1" x14ac:dyDescent="0.2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  <c r="AA555" s="135"/>
      <c r="AB555" s="135"/>
      <c r="AC555" s="135"/>
      <c r="AD555" s="135"/>
      <c r="AE555" s="135"/>
    </row>
    <row r="556" spans="1:31" ht="12.75" customHeight="1" x14ac:dyDescent="0.2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  <c r="AA556" s="135"/>
      <c r="AB556" s="135"/>
      <c r="AC556" s="135"/>
      <c r="AD556" s="135"/>
      <c r="AE556" s="135"/>
    </row>
    <row r="557" spans="1:31" ht="12.75" customHeight="1" x14ac:dyDescent="0.2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  <c r="AA557" s="135"/>
      <c r="AB557" s="135"/>
      <c r="AC557" s="135"/>
      <c r="AD557" s="135"/>
      <c r="AE557" s="135"/>
    </row>
    <row r="558" spans="1:31" ht="12.75" customHeight="1" x14ac:dyDescent="0.2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  <c r="AA558" s="135"/>
      <c r="AB558" s="135"/>
      <c r="AC558" s="135"/>
      <c r="AD558" s="135"/>
      <c r="AE558" s="135"/>
    </row>
    <row r="559" spans="1:31" ht="12.75" customHeight="1" x14ac:dyDescent="0.2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  <c r="AA559" s="135"/>
      <c r="AB559" s="135"/>
      <c r="AC559" s="135"/>
      <c r="AD559" s="135"/>
      <c r="AE559" s="135"/>
    </row>
    <row r="560" spans="1:31" ht="12.75" customHeight="1" x14ac:dyDescent="0.2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  <c r="AA560" s="135"/>
      <c r="AB560" s="135"/>
      <c r="AC560" s="135"/>
      <c r="AD560" s="135"/>
      <c r="AE560" s="135"/>
    </row>
    <row r="561" spans="1:31" ht="12.75" customHeight="1" x14ac:dyDescent="0.2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  <c r="AB561" s="135"/>
      <c r="AC561" s="135"/>
      <c r="AD561" s="135"/>
      <c r="AE561" s="135"/>
    </row>
    <row r="562" spans="1:31" ht="12.75" customHeight="1" x14ac:dyDescent="0.2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  <c r="AA562" s="135"/>
      <c r="AB562" s="135"/>
      <c r="AC562" s="135"/>
      <c r="AD562" s="135"/>
      <c r="AE562" s="135"/>
    </row>
    <row r="563" spans="1:31" ht="12.75" customHeight="1" x14ac:dyDescent="0.2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  <c r="AA563" s="135"/>
      <c r="AB563" s="135"/>
      <c r="AC563" s="135"/>
      <c r="AD563" s="135"/>
      <c r="AE563" s="135"/>
    </row>
    <row r="564" spans="1:31" ht="12.75" customHeight="1" x14ac:dyDescent="0.2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  <c r="AB564" s="135"/>
      <c r="AC564" s="135"/>
      <c r="AD564" s="135"/>
      <c r="AE564" s="135"/>
    </row>
    <row r="565" spans="1:31" ht="12.75" customHeight="1" x14ac:dyDescent="0.2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  <c r="AA565" s="135"/>
      <c r="AB565" s="135"/>
      <c r="AC565" s="135"/>
      <c r="AD565" s="135"/>
      <c r="AE565" s="135"/>
    </row>
    <row r="566" spans="1:31" ht="12.75" customHeight="1" x14ac:dyDescent="0.2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  <c r="AA566" s="135"/>
      <c r="AB566" s="135"/>
      <c r="AC566" s="135"/>
      <c r="AD566" s="135"/>
      <c r="AE566" s="135"/>
    </row>
    <row r="567" spans="1:31" ht="12.75" customHeight="1" x14ac:dyDescent="0.2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  <c r="AA567" s="135"/>
      <c r="AB567" s="135"/>
      <c r="AC567" s="135"/>
      <c r="AD567" s="135"/>
      <c r="AE567" s="135"/>
    </row>
    <row r="568" spans="1:31" ht="12.75" customHeight="1" x14ac:dyDescent="0.2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  <c r="AA568" s="135"/>
      <c r="AB568" s="135"/>
      <c r="AC568" s="135"/>
      <c r="AD568" s="135"/>
      <c r="AE568" s="135"/>
    </row>
    <row r="569" spans="1:31" ht="12.75" customHeight="1" x14ac:dyDescent="0.2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  <c r="AA569" s="135"/>
      <c r="AB569" s="135"/>
      <c r="AC569" s="135"/>
      <c r="AD569" s="135"/>
      <c r="AE569" s="135"/>
    </row>
    <row r="570" spans="1:31" ht="12.75" customHeight="1" x14ac:dyDescent="0.2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  <c r="AA570" s="135"/>
      <c r="AB570" s="135"/>
      <c r="AC570" s="135"/>
      <c r="AD570" s="135"/>
      <c r="AE570" s="135"/>
    </row>
    <row r="571" spans="1:31" ht="12.75" customHeight="1" x14ac:dyDescent="0.2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  <c r="AA571" s="135"/>
      <c r="AB571" s="135"/>
      <c r="AC571" s="135"/>
      <c r="AD571" s="135"/>
      <c r="AE571" s="135"/>
    </row>
    <row r="572" spans="1:31" ht="12.75" customHeight="1" x14ac:dyDescent="0.2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  <c r="AA572" s="135"/>
      <c r="AB572" s="135"/>
      <c r="AC572" s="135"/>
      <c r="AD572" s="135"/>
      <c r="AE572" s="135"/>
    </row>
    <row r="573" spans="1:31" ht="12.75" customHeight="1" x14ac:dyDescent="0.2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  <c r="AA573" s="135"/>
      <c r="AB573" s="135"/>
      <c r="AC573" s="135"/>
      <c r="AD573" s="135"/>
      <c r="AE573" s="135"/>
    </row>
    <row r="574" spans="1:31" ht="12.75" customHeight="1" x14ac:dyDescent="0.2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  <c r="AA574" s="135"/>
      <c r="AB574" s="135"/>
      <c r="AC574" s="135"/>
      <c r="AD574" s="135"/>
      <c r="AE574" s="135"/>
    </row>
    <row r="575" spans="1:31" ht="12.75" customHeight="1" x14ac:dyDescent="0.2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  <c r="AA575" s="135"/>
      <c r="AB575" s="135"/>
      <c r="AC575" s="135"/>
      <c r="AD575" s="135"/>
      <c r="AE575" s="135"/>
    </row>
    <row r="576" spans="1:31" ht="12.75" customHeight="1" x14ac:dyDescent="0.2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  <c r="AA576" s="135"/>
      <c r="AB576" s="135"/>
      <c r="AC576" s="135"/>
      <c r="AD576" s="135"/>
      <c r="AE576" s="135"/>
    </row>
    <row r="577" spans="1:31" ht="12.75" customHeight="1" x14ac:dyDescent="0.2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  <c r="AA577" s="135"/>
      <c r="AB577" s="135"/>
      <c r="AC577" s="135"/>
      <c r="AD577" s="135"/>
      <c r="AE577" s="135"/>
    </row>
    <row r="578" spans="1:31" ht="12.75" customHeight="1" x14ac:dyDescent="0.2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  <c r="AA578" s="135"/>
      <c r="AB578" s="135"/>
      <c r="AC578" s="135"/>
      <c r="AD578" s="135"/>
      <c r="AE578" s="135"/>
    </row>
    <row r="579" spans="1:31" ht="12.75" customHeight="1" x14ac:dyDescent="0.2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  <c r="AA579" s="135"/>
      <c r="AB579" s="135"/>
      <c r="AC579" s="135"/>
      <c r="AD579" s="135"/>
      <c r="AE579" s="135"/>
    </row>
    <row r="580" spans="1:31" ht="12.75" customHeight="1" x14ac:dyDescent="0.2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  <c r="AA580" s="135"/>
      <c r="AB580" s="135"/>
      <c r="AC580" s="135"/>
      <c r="AD580" s="135"/>
      <c r="AE580" s="135"/>
    </row>
    <row r="581" spans="1:31" ht="12.75" customHeight="1" x14ac:dyDescent="0.2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  <c r="AA581" s="135"/>
      <c r="AB581" s="135"/>
      <c r="AC581" s="135"/>
      <c r="AD581" s="135"/>
      <c r="AE581" s="135"/>
    </row>
    <row r="582" spans="1:31" ht="12.75" customHeight="1" x14ac:dyDescent="0.2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  <c r="AA582" s="135"/>
      <c r="AB582" s="135"/>
      <c r="AC582" s="135"/>
      <c r="AD582" s="135"/>
      <c r="AE582" s="135"/>
    </row>
    <row r="583" spans="1:31" ht="12.75" customHeight="1" x14ac:dyDescent="0.2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  <c r="AA583" s="135"/>
      <c r="AB583" s="135"/>
      <c r="AC583" s="135"/>
      <c r="AD583" s="135"/>
      <c r="AE583" s="135"/>
    </row>
    <row r="584" spans="1:31" ht="12.75" customHeight="1" x14ac:dyDescent="0.2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  <c r="AD584" s="135"/>
      <c r="AE584" s="135"/>
    </row>
    <row r="585" spans="1:31" ht="12.75" customHeight="1" x14ac:dyDescent="0.2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  <c r="AA585" s="135"/>
      <c r="AB585" s="135"/>
      <c r="AC585" s="135"/>
      <c r="AD585" s="135"/>
      <c r="AE585" s="135"/>
    </row>
    <row r="586" spans="1:31" ht="12.75" customHeight="1" x14ac:dyDescent="0.2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  <c r="AA586" s="135"/>
      <c r="AB586" s="135"/>
      <c r="AC586" s="135"/>
      <c r="AD586" s="135"/>
      <c r="AE586" s="135"/>
    </row>
    <row r="587" spans="1:31" ht="12.75" customHeight="1" x14ac:dyDescent="0.2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  <c r="AA587" s="135"/>
      <c r="AB587" s="135"/>
      <c r="AC587" s="135"/>
      <c r="AD587" s="135"/>
      <c r="AE587" s="135"/>
    </row>
    <row r="588" spans="1:31" ht="12.75" customHeight="1" x14ac:dyDescent="0.2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  <c r="AA588" s="135"/>
      <c r="AB588" s="135"/>
      <c r="AC588" s="135"/>
      <c r="AD588" s="135"/>
      <c r="AE588" s="135"/>
    </row>
    <row r="589" spans="1:31" ht="12.75" customHeight="1" x14ac:dyDescent="0.2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  <c r="AA589" s="135"/>
      <c r="AB589" s="135"/>
      <c r="AC589" s="135"/>
      <c r="AD589" s="135"/>
      <c r="AE589" s="135"/>
    </row>
    <row r="590" spans="1:31" ht="12.75" customHeight="1" x14ac:dyDescent="0.2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  <c r="AB590" s="135"/>
      <c r="AC590" s="135"/>
      <c r="AD590" s="135"/>
      <c r="AE590" s="135"/>
    </row>
    <row r="591" spans="1:31" ht="12.75" customHeight="1" x14ac:dyDescent="0.2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  <c r="AD591" s="135"/>
      <c r="AE591" s="135"/>
    </row>
    <row r="592" spans="1:31" ht="12.75" customHeight="1" x14ac:dyDescent="0.2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  <c r="AD592" s="135"/>
      <c r="AE592" s="135"/>
    </row>
    <row r="593" spans="1:31" ht="12.75" customHeight="1" x14ac:dyDescent="0.2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  <c r="AD593" s="135"/>
      <c r="AE593" s="135"/>
    </row>
    <row r="594" spans="1:31" ht="12.75" customHeight="1" x14ac:dyDescent="0.2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  <c r="AB594" s="135"/>
      <c r="AC594" s="135"/>
      <c r="AD594" s="135"/>
      <c r="AE594" s="135"/>
    </row>
    <row r="595" spans="1:31" ht="12.75" customHeight="1" x14ac:dyDescent="0.2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  <c r="AA595" s="135"/>
      <c r="AB595" s="135"/>
      <c r="AC595" s="135"/>
      <c r="AD595" s="135"/>
      <c r="AE595" s="135"/>
    </row>
    <row r="596" spans="1:31" ht="12.75" customHeight="1" x14ac:dyDescent="0.2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  <c r="AA596" s="135"/>
      <c r="AB596" s="135"/>
      <c r="AC596" s="135"/>
      <c r="AD596" s="135"/>
      <c r="AE596" s="135"/>
    </row>
    <row r="597" spans="1:31" ht="12.75" customHeight="1" x14ac:dyDescent="0.2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  <c r="AA597" s="135"/>
      <c r="AB597" s="135"/>
      <c r="AC597" s="135"/>
      <c r="AD597" s="135"/>
      <c r="AE597" s="135"/>
    </row>
    <row r="598" spans="1:31" ht="12.75" customHeight="1" x14ac:dyDescent="0.2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  <c r="AA598" s="135"/>
      <c r="AB598" s="135"/>
      <c r="AC598" s="135"/>
      <c r="AD598" s="135"/>
      <c r="AE598" s="135"/>
    </row>
    <row r="599" spans="1:31" ht="12.75" customHeight="1" x14ac:dyDescent="0.2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  <c r="AA599" s="135"/>
      <c r="AB599" s="135"/>
      <c r="AC599" s="135"/>
      <c r="AD599" s="135"/>
      <c r="AE599" s="135"/>
    </row>
    <row r="600" spans="1:31" ht="12.75" customHeight="1" x14ac:dyDescent="0.2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  <c r="AA600" s="135"/>
      <c r="AB600" s="135"/>
      <c r="AC600" s="135"/>
      <c r="AD600" s="135"/>
      <c r="AE600" s="135"/>
    </row>
    <row r="601" spans="1:31" ht="12.75" customHeight="1" x14ac:dyDescent="0.2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  <c r="AA601" s="135"/>
      <c r="AB601" s="135"/>
      <c r="AC601" s="135"/>
      <c r="AD601" s="135"/>
      <c r="AE601" s="135"/>
    </row>
    <row r="602" spans="1:31" ht="12.75" customHeight="1" x14ac:dyDescent="0.2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  <c r="AA602" s="135"/>
      <c r="AB602" s="135"/>
      <c r="AC602" s="135"/>
      <c r="AD602" s="135"/>
      <c r="AE602" s="135"/>
    </row>
    <row r="603" spans="1:31" ht="12.75" customHeight="1" x14ac:dyDescent="0.2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  <c r="AA603" s="135"/>
      <c r="AB603" s="135"/>
      <c r="AC603" s="135"/>
      <c r="AD603" s="135"/>
      <c r="AE603" s="135"/>
    </row>
    <row r="604" spans="1:31" ht="12.75" customHeight="1" x14ac:dyDescent="0.2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  <c r="AA604" s="135"/>
      <c r="AB604" s="135"/>
      <c r="AC604" s="135"/>
      <c r="AD604" s="135"/>
      <c r="AE604" s="135"/>
    </row>
    <row r="605" spans="1:31" ht="12.75" customHeight="1" x14ac:dyDescent="0.2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  <c r="AA605" s="135"/>
      <c r="AB605" s="135"/>
      <c r="AC605" s="135"/>
      <c r="AD605" s="135"/>
      <c r="AE605" s="135"/>
    </row>
    <row r="606" spans="1:31" ht="12.75" customHeight="1" x14ac:dyDescent="0.2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  <c r="AA606" s="135"/>
      <c r="AB606" s="135"/>
      <c r="AC606" s="135"/>
      <c r="AD606" s="135"/>
      <c r="AE606" s="135"/>
    </row>
    <row r="607" spans="1:31" ht="12.75" customHeight="1" x14ac:dyDescent="0.2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  <c r="AA607" s="135"/>
      <c r="AB607" s="135"/>
      <c r="AC607" s="135"/>
      <c r="AD607" s="135"/>
      <c r="AE607" s="135"/>
    </row>
    <row r="608" spans="1:31" ht="12.75" customHeight="1" x14ac:dyDescent="0.2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  <c r="AA608" s="135"/>
      <c r="AB608" s="135"/>
      <c r="AC608" s="135"/>
      <c r="AD608" s="135"/>
      <c r="AE608" s="135"/>
    </row>
    <row r="609" spans="1:31" ht="12.75" customHeight="1" x14ac:dyDescent="0.2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  <c r="AA609" s="135"/>
      <c r="AB609" s="135"/>
      <c r="AC609" s="135"/>
      <c r="AD609" s="135"/>
      <c r="AE609" s="135"/>
    </row>
    <row r="610" spans="1:31" ht="12.75" customHeight="1" x14ac:dyDescent="0.2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  <c r="AA610" s="135"/>
      <c r="AB610" s="135"/>
      <c r="AC610" s="135"/>
      <c r="AD610" s="135"/>
      <c r="AE610" s="135"/>
    </row>
    <row r="611" spans="1:31" ht="12.75" customHeight="1" x14ac:dyDescent="0.2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  <c r="AA611" s="135"/>
      <c r="AB611" s="135"/>
      <c r="AC611" s="135"/>
      <c r="AD611" s="135"/>
      <c r="AE611" s="135"/>
    </row>
    <row r="612" spans="1:31" ht="12.75" customHeight="1" x14ac:dyDescent="0.2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  <c r="AA612" s="135"/>
      <c r="AB612" s="135"/>
      <c r="AC612" s="135"/>
      <c r="AD612" s="135"/>
      <c r="AE612" s="135"/>
    </row>
    <row r="613" spans="1:31" ht="12.75" customHeight="1" x14ac:dyDescent="0.2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  <c r="AA613" s="135"/>
      <c r="AB613" s="135"/>
      <c r="AC613" s="135"/>
      <c r="AD613" s="135"/>
      <c r="AE613" s="135"/>
    </row>
    <row r="614" spans="1:31" ht="12.75" customHeight="1" x14ac:dyDescent="0.2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  <c r="AA614" s="135"/>
      <c r="AB614" s="135"/>
      <c r="AC614" s="135"/>
      <c r="AD614" s="135"/>
      <c r="AE614" s="135"/>
    </row>
    <row r="615" spans="1:31" ht="12.75" customHeight="1" x14ac:dyDescent="0.2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  <c r="AA615" s="135"/>
      <c r="AB615" s="135"/>
      <c r="AC615" s="135"/>
      <c r="AD615" s="135"/>
      <c r="AE615" s="135"/>
    </row>
    <row r="616" spans="1:31" ht="12.75" customHeight="1" x14ac:dyDescent="0.2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  <c r="AA616" s="135"/>
      <c r="AB616" s="135"/>
      <c r="AC616" s="135"/>
      <c r="AD616" s="135"/>
      <c r="AE616" s="135"/>
    </row>
    <row r="617" spans="1:31" ht="12.75" customHeight="1" x14ac:dyDescent="0.2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  <c r="AA617" s="135"/>
      <c r="AB617" s="135"/>
      <c r="AC617" s="135"/>
      <c r="AD617" s="135"/>
      <c r="AE617" s="135"/>
    </row>
    <row r="618" spans="1:31" ht="12.75" customHeight="1" x14ac:dyDescent="0.2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  <c r="AA618" s="135"/>
      <c r="AB618" s="135"/>
      <c r="AC618" s="135"/>
      <c r="AD618" s="135"/>
      <c r="AE618" s="135"/>
    </row>
    <row r="619" spans="1:31" ht="12.75" customHeight="1" x14ac:dyDescent="0.2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  <c r="AA619" s="135"/>
      <c r="AB619" s="135"/>
      <c r="AC619" s="135"/>
      <c r="AD619" s="135"/>
      <c r="AE619" s="135"/>
    </row>
    <row r="620" spans="1:31" ht="12.75" customHeight="1" x14ac:dyDescent="0.2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  <c r="AA620" s="135"/>
      <c r="AB620" s="135"/>
      <c r="AC620" s="135"/>
      <c r="AD620" s="135"/>
      <c r="AE620" s="135"/>
    </row>
    <row r="621" spans="1:31" ht="12.75" customHeight="1" x14ac:dyDescent="0.2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  <c r="AA621" s="135"/>
      <c r="AB621" s="135"/>
      <c r="AC621" s="135"/>
      <c r="AD621" s="135"/>
      <c r="AE621" s="135"/>
    </row>
    <row r="622" spans="1:31" ht="12.75" customHeight="1" x14ac:dyDescent="0.2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  <c r="AA622" s="135"/>
      <c r="AB622" s="135"/>
      <c r="AC622" s="135"/>
      <c r="AD622" s="135"/>
      <c r="AE622" s="135"/>
    </row>
    <row r="623" spans="1:31" ht="12.75" customHeight="1" x14ac:dyDescent="0.2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  <c r="AA623" s="135"/>
      <c r="AB623" s="135"/>
      <c r="AC623" s="135"/>
      <c r="AD623" s="135"/>
      <c r="AE623" s="135"/>
    </row>
    <row r="624" spans="1:31" ht="12.75" customHeight="1" x14ac:dyDescent="0.2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  <c r="AA624" s="135"/>
      <c r="AB624" s="135"/>
      <c r="AC624" s="135"/>
      <c r="AD624" s="135"/>
      <c r="AE624" s="135"/>
    </row>
    <row r="625" spans="1:31" ht="12.75" customHeight="1" x14ac:dyDescent="0.2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  <c r="AA625" s="135"/>
      <c r="AB625" s="135"/>
      <c r="AC625" s="135"/>
      <c r="AD625" s="135"/>
      <c r="AE625" s="135"/>
    </row>
    <row r="626" spans="1:31" ht="12.75" customHeight="1" x14ac:dyDescent="0.2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  <c r="AA626" s="135"/>
      <c r="AB626" s="135"/>
      <c r="AC626" s="135"/>
      <c r="AD626" s="135"/>
      <c r="AE626" s="135"/>
    </row>
    <row r="627" spans="1:31" ht="12.75" customHeight="1" x14ac:dyDescent="0.2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  <c r="AA627" s="135"/>
      <c r="AB627" s="135"/>
      <c r="AC627" s="135"/>
      <c r="AD627" s="135"/>
      <c r="AE627" s="135"/>
    </row>
    <row r="628" spans="1:31" ht="12.75" customHeight="1" x14ac:dyDescent="0.2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  <c r="AA628" s="135"/>
      <c r="AB628" s="135"/>
      <c r="AC628" s="135"/>
      <c r="AD628" s="135"/>
      <c r="AE628" s="135"/>
    </row>
    <row r="629" spans="1:31" ht="12.75" customHeight="1" x14ac:dyDescent="0.2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  <c r="AA629" s="135"/>
      <c r="AB629" s="135"/>
      <c r="AC629" s="135"/>
      <c r="AD629" s="135"/>
      <c r="AE629" s="135"/>
    </row>
    <row r="630" spans="1:31" ht="12.75" customHeight="1" x14ac:dyDescent="0.2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  <c r="AA630" s="135"/>
      <c r="AB630" s="135"/>
      <c r="AC630" s="135"/>
      <c r="AD630" s="135"/>
      <c r="AE630" s="135"/>
    </row>
    <row r="631" spans="1:31" ht="12.75" customHeight="1" x14ac:dyDescent="0.2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</row>
    <row r="632" spans="1:31" ht="12.75" customHeight="1" x14ac:dyDescent="0.2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</row>
    <row r="633" spans="1:31" ht="12.75" customHeight="1" x14ac:dyDescent="0.2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</row>
    <row r="634" spans="1:31" ht="12.75" customHeight="1" x14ac:dyDescent="0.2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</row>
    <row r="635" spans="1:31" ht="12.75" customHeight="1" x14ac:dyDescent="0.2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</row>
    <row r="636" spans="1:31" ht="12.75" customHeight="1" x14ac:dyDescent="0.2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</row>
    <row r="637" spans="1:31" ht="12.75" customHeight="1" x14ac:dyDescent="0.2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</row>
    <row r="638" spans="1:31" ht="12.75" customHeight="1" x14ac:dyDescent="0.2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</row>
    <row r="639" spans="1:31" ht="12.75" customHeight="1" x14ac:dyDescent="0.2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</row>
    <row r="640" spans="1:31" ht="12.75" customHeight="1" x14ac:dyDescent="0.2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</row>
    <row r="641" spans="1:31" ht="12.75" customHeight="1" x14ac:dyDescent="0.2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</row>
    <row r="642" spans="1:31" ht="12.75" customHeight="1" x14ac:dyDescent="0.2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</row>
    <row r="643" spans="1:31" ht="12.75" customHeight="1" x14ac:dyDescent="0.2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</row>
    <row r="644" spans="1:31" ht="12.75" customHeight="1" x14ac:dyDescent="0.2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</row>
    <row r="645" spans="1:31" ht="12.75" customHeight="1" x14ac:dyDescent="0.2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</row>
    <row r="646" spans="1:31" ht="12.75" customHeight="1" x14ac:dyDescent="0.2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</row>
    <row r="647" spans="1:31" ht="12.75" customHeight="1" x14ac:dyDescent="0.2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</row>
    <row r="648" spans="1:31" ht="12.75" customHeight="1" x14ac:dyDescent="0.2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</row>
    <row r="649" spans="1:31" ht="12.75" customHeight="1" x14ac:dyDescent="0.2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</row>
    <row r="650" spans="1:31" ht="12.75" customHeight="1" x14ac:dyDescent="0.2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</row>
    <row r="651" spans="1:31" ht="12.75" customHeight="1" x14ac:dyDescent="0.2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</row>
    <row r="652" spans="1:31" ht="12.75" customHeight="1" x14ac:dyDescent="0.2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</row>
    <row r="653" spans="1:31" ht="12.75" customHeight="1" x14ac:dyDescent="0.2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</row>
    <row r="654" spans="1:31" ht="12.75" customHeight="1" x14ac:dyDescent="0.2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</row>
    <row r="655" spans="1:31" ht="12.75" customHeight="1" x14ac:dyDescent="0.2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</row>
    <row r="656" spans="1:31" ht="12.75" customHeight="1" x14ac:dyDescent="0.2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</row>
    <row r="657" spans="1:31" ht="12.75" customHeight="1" x14ac:dyDescent="0.2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</row>
    <row r="658" spans="1:31" ht="12.75" customHeight="1" x14ac:dyDescent="0.2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</row>
    <row r="659" spans="1:31" ht="12.75" customHeight="1" x14ac:dyDescent="0.2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</row>
    <row r="660" spans="1:31" ht="12.75" customHeight="1" x14ac:dyDescent="0.2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</row>
    <row r="661" spans="1:31" ht="12.75" customHeight="1" x14ac:dyDescent="0.2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</row>
    <row r="662" spans="1:31" ht="12.75" customHeight="1" x14ac:dyDescent="0.2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</row>
    <row r="663" spans="1:31" ht="12.75" customHeight="1" x14ac:dyDescent="0.2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</row>
    <row r="664" spans="1:31" ht="12.75" customHeight="1" x14ac:dyDescent="0.2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</row>
    <row r="665" spans="1:31" ht="12.75" customHeight="1" x14ac:dyDescent="0.2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</row>
    <row r="666" spans="1:31" ht="12.75" customHeight="1" x14ac:dyDescent="0.2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</row>
    <row r="667" spans="1:31" ht="12.75" customHeight="1" x14ac:dyDescent="0.2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</row>
    <row r="668" spans="1:31" ht="12.75" customHeight="1" x14ac:dyDescent="0.2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</row>
    <row r="669" spans="1:31" ht="12.75" customHeight="1" x14ac:dyDescent="0.2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</row>
    <row r="670" spans="1:31" ht="12.75" customHeight="1" x14ac:dyDescent="0.2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</row>
    <row r="671" spans="1:31" ht="12.75" customHeight="1" x14ac:dyDescent="0.2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</row>
    <row r="672" spans="1:31" ht="12.75" customHeight="1" x14ac:dyDescent="0.2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</row>
    <row r="673" spans="1:31" ht="12.75" customHeight="1" x14ac:dyDescent="0.2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</row>
    <row r="674" spans="1:31" ht="12.75" customHeight="1" x14ac:dyDescent="0.2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</row>
    <row r="675" spans="1:31" ht="12.75" customHeight="1" x14ac:dyDescent="0.2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</row>
    <row r="676" spans="1:31" ht="12.75" customHeight="1" x14ac:dyDescent="0.2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</row>
    <row r="677" spans="1:31" ht="12.75" customHeight="1" x14ac:dyDescent="0.2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</row>
    <row r="678" spans="1:31" ht="12.75" customHeight="1" x14ac:dyDescent="0.2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</row>
    <row r="679" spans="1:31" ht="12.75" customHeight="1" x14ac:dyDescent="0.2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</row>
    <row r="680" spans="1:31" ht="12.75" customHeight="1" x14ac:dyDescent="0.2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</row>
    <row r="681" spans="1:31" ht="12.75" customHeight="1" x14ac:dyDescent="0.2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</row>
    <row r="682" spans="1:31" ht="12.75" customHeight="1" x14ac:dyDescent="0.2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</row>
    <row r="683" spans="1:31" ht="12.75" customHeight="1" x14ac:dyDescent="0.2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</row>
    <row r="684" spans="1:31" ht="12.75" customHeight="1" x14ac:dyDescent="0.2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</row>
    <row r="685" spans="1:31" ht="12.75" customHeight="1" x14ac:dyDescent="0.2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</row>
    <row r="686" spans="1:31" ht="12.75" customHeight="1" x14ac:dyDescent="0.2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</row>
    <row r="687" spans="1:31" ht="12.75" customHeight="1" x14ac:dyDescent="0.2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</row>
    <row r="688" spans="1:31" ht="12.75" customHeight="1" x14ac:dyDescent="0.2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</row>
    <row r="689" spans="1:31" ht="12.75" customHeight="1" x14ac:dyDescent="0.2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</row>
    <row r="690" spans="1:31" ht="12.75" customHeight="1" x14ac:dyDescent="0.2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</row>
    <row r="691" spans="1:31" ht="12.75" customHeight="1" x14ac:dyDescent="0.2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</row>
    <row r="692" spans="1:31" ht="12.75" customHeight="1" x14ac:dyDescent="0.2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</row>
    <row r="693" spans="1:31" ht="12.75" customHeight="1" x14ac:dyDescent="0.2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</row>
    <row r="694" spans="1:31" ht="12.75" customHeight="1" x14ac:dyDescent="0.2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</row>
    <row r="695" spans="1:31" ht="12.75" customHeight="1" x14ac:dyDescent="0.2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</row>
    <row r="696" spans="1:31" ht="12.75" customHeight="1" x14ac:dyDescent="0.2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</row>
    <row r="697" spans="1:31" ht="12.75" customHeight="1" x14ac:dyDescent="0.2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</row>
    <row r="698" spans="1:31" ht="12.75" customHeight="1" x14ac:dyDescent="0.2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</row>
    <row r="699" spans="1:31" ht="12.75" customHeight="1" x14ac:dyDescent="0.2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</row>
    <row r="700" spans="1:31" ht="12.75" customHeight="1" x14ac:dyDescent="0.2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</row>
    <row r="701" spans="1:31" ht="12.75" customHeight="1" x14ac:dyDescent="0.2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</row>
    <row r="702" spans="1:31" ht="12.75" customHeight="1" x14ac:dyDescent="0.2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</row>
    <row r="703" spans="1:31" ht="12.75" customHeight="1" x14ac:dyDescent="0.2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</row>
    <row r="704" spans="1:31" ht="12.75" customHeight="1" x14ac:dyDescent="0.2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</row>
    <row r="705" spans="1:31" ht="12.75" customHeight="1" x14ac:dyDescent="0.2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</row>
    <row r="706" spans="1:31" ht="12.75" customHeight="1" x14ac:dyDescent="0.2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</row>
    <row r="707" spans="1:31" ht="12.75" customHeight="1" x14ac:dyDescent="0.2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</row>
    <row r="708" spans="1:31" ht="12.75" customHeight="1" x14ac:dyDescent="0.2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</row>
    <row r="709" spans="1:31" ht="12.75" customHeight="1" x14ac:dyDescent="0.2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</row>
    <row r="710" spans="1:31" ht="12.75" customHeight="1" x14ac:dyDescent="0.2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</row>
    <row r="711" spans="1:31" ht="12.75" customHeight="1" x14ac:dyDescent="0.2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</row>
    <row r="712" spans="1:31" ht="12.75" customHeight="1" x14ac:dyDescent="0.2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</row>
    <row r="713" spans="1:31" ht="12.75" customHeight="1" x14ac:dyDescent="0.2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</row>
    <row r="714" spans="1:31" ht="12.75" customHeight="1" x14ac:dyDescent="0.2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</row>
    <row r="715" spans="1:31" ht="12.75" customHeight="1" x14ac:dyDescent="0.2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</row>
    <row r="716" spans="1:31" ht="12.75" customHeight="1" x14ac:dyDescent="0.2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</row>
    <row r="717" spans="1:31" ht="12.75" customHeight="1" x14ac:dyDescent="0.2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</row>
    <row r="718" spans="1:31" ht="12.75" customHeight="1" x14ac:dyDescent="0.2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</row>
    <row r="719" spans="1:31" ht="12.75" customHeight="1" x14ac:dyDescent="0.2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</row>
    <row r="720" spans="1:31" ht="12.75" customHeight="1" x14ac:dyDescent="0.2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</row>
    <row r="721" spans="1:31" ht="12.75" customHeight="1" x14ac:dyDescent="0.2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</row>
    <row r="722" spans="1:31" ht="12.75" customHeight="1" x14ac:dyDescent="0.2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</row>
    <row r="723" spans="1:31" ht="12.75" customHeight="1" x14ac:dyDescent="0.2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</row>
    <row r="724" spans="1:31" ht="12.75" customHeight="1" x14ac:dyDescent="0.2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</row>
    <row r="725" spans="1:31" ht="12.75" customHeight="1" x14ac:dyDescent="0.2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</row>
    <row r="726" spans="1:31" ht="12.75" customHeight="1" x14ac:dyDescent="0.2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</row>
    <row r="727" spans="1:31" ht="12.75" customHeight="1" x14ac:dyDescent="0.2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</row>
    <row r="728" spans="1:31" ht="12.75" customHeight="1" x14ac:dyDescent="0.2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</row>
    <row r="729" spans="1:31" ht="12.75" customHeight="1" x14ac:dyDescent="0.2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</row>
    <row r="730" spans="1:31" ht="12.75" customHeight="1" x14ac:dyDescent="0.2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</row>
    <row r="731" spans="1:31" ht="12.75" customHeight="1" x14ac:dyDescent="0.2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</row>
    <row r="732" spans="1:31" ht="12.75" customHeight="1" x14ac:dyDescent="0.2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</row>
    <row r="733" spans="1:31" ht="12.75" customHeight="1" x14ac:dyDescent="0.2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</row>
    <row r="734" spans="1:31" ht="12.75" customHeight="1" x14ac:dyDescent="0.2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</row>
    <row r="735" spans="1:31" ht="12.75" customHeight="1" x14ac:dyDescent="0.2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</row>
    <row r="736" spans="1:31" ht="12.75" customHeight="1" x14ac:dyDescent="0.2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</row>
    <row r="737" spans="1:31" ht="12.75" customHeight="1" x14ac:dyDescent="0.2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</row>
    <row r="738" spans="1:31" ht="12.75" customHeight="1" x14ac:dyDescent="0.2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</row>
    <row r="739" spans="1:31" ht="12.75" customHeight="1" x14ac:dyDescent="0.2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</row>
    <row r="740" spans="1:31" ht="12.75" customHeight="1" x14ac:dyDescent="0.2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</row>
    <row r="741" spans="1:31" ht="12.75" customHeight="1" x14ac:dyDescent="0.2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</row>
    <row r="742" spans="1:31" ht="12.75" customHeight="1" x14ac:dyDescent="0.2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</row>
    <row r="743" spans="1:31" ht="12.75" customHeight="1" x14ac:dyDescent="0.2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</row>
    <row r="744" spans="1:31" ht="12.75" customHeight="1" x14ac:dyDescent="0.2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</row>
    <row r="745" spans="1:31" ht="12.75" customHeight="1" x14ac:dyDescent="0.2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</row>
    <row r="746" spans="1:31" ht="12.75" customHeight="1" x14ac:dyDescent="0.2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</row>
    <row r="747" spans="1:31" ht="12.75" customHeight="1" x14ac:dyDescent="0.2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</row>
    <row r="748" spans="1:31" ht="12.75" customHeight="1" x14ac:dyDescent="0.2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  <c r="AD748" s="135"/>
      <c r="AE748" s="135"/>
    </row>
    <row r="749" spans="1:31" ht="12.75" customHeight="1" x14ac:dyDescent="0.2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  <c r="AA749" s="135"/>
      <c r="AB749" s="135"/>
      <c r="AC749" s="135"/>
      <c r="AD749" s="135"/>
      <c r="AE749" s="135"/>
    </row>
    <row r="750" spans="1:31" ht="12.75" customHeight="1" x14ac:dyDescent="0.2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  <c r="AA750" s="135"/>
      <c r="AB750" s="135"/>
      <c r="AC750" s="135"/>
      <c r="AD750" s="135"/>
      <c r="AE750" s="135"/>
    </row>
    <row r="751" spans="1:31" ht="12.75" customHeight="1" x14ac:dyDescent="0.2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  <c r="AA751" s="135"/>
      <c r="AB751" s="135"/>
      <c r="AC751" s="135"/>
      <c r="AD751" s="135"/>
      <c r="AE751" s="135"/>
    </row>
    <row r="752" spans="1:31" ht="12.75" customHeight="1" x14ac:dyDescent="0.2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  <c r="AA752" s="135"/>
      <c r="AB752" s="135"/>
      <c r="AC752" s="135"/>
      <c r="AD752" s="135"/>
      <c r="AE752" s="135"/>
    </row>
    <row r="753" spans="1:31" ht="12.75" customHeight="1" x14ac:dyDescent="0.2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  <c r="AA753" s="135"/>
      <c r="AB753" s="135"/>
      <c r="AC753" s="135"/>
      <c r="AD753" s="135"/>
      <c r="AE753" s="135"/>
    </row>
    <row r="754" spans="1:31" ht="12.75" customHeight="1" x14ac:dyDescent="0.2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  <c r="AA754" s="135"/>
      <c r="AB754" s="135"/>
      <c r="AC754" s="135"/>
      <c r="AD754" s="135"/>
      <c r="AE754" s="135"/>
    </row>
    <row r="755" spans="1:31" ht="12.75" customHeight="1" x14ac:dyDescent="0.2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  <c r="AA755" s="135"/>
      <c r="AB755" s="135"/>
      <c r="AC755" s="135"/>
      <c r="AD755" s="135"/>
      <c r="AE755" s="135"/>
    </row>
    <row r="756" spans="1:31" ht="12.75" customHeight="1" x14ac:dyDescent="0.2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  <c r="AA756" s="135"/>
      <c r="AB756" s="135"/>
      <c r="AC756" s="135"/>
      <c r="AD756" s="135"/>
      <c r="AE756" s="135"/>
    </row>
    <row r="757" spans="1:31" ht="12.75" customHeight="1" x14ac:dyDescent="0.2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  <c r="AA757" s="135"/>
      <c r="AB757" s="135"/>
      <c r="AC757" s="135"/>
      <c r="AD757" s="135"/>
      <c r="AE757" s="135"/>
    </row>
    <row r="758" spans="1:31" ht="12.75" customHeight="1" x14ac:dyDescent="0.2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  <c r="AA758" s="135"/>
      <c r="AB758" s="135"/>
      <c r="AC758" s="135"/>
      <c r="AD758" s="135"/>
      <c r="AE758" s="135"/>
    </row>
    <row r="759" spans="1:31" ht="12.75" customHeight="1" x14ac:dyDescent="0.2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  <c r="AA759" s="135"/>
      <c r="AB759" s="135"/>
      <c r="AC759" s="135"/>
      <c r="AD759" s="135"/>
      <c r="AE759" s="135"/>
    </row>
    <row r="760" spans="1:31" ht="12.75" customHeight="1" x14ac:dyDescent="0.2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  <c r="AA760" s="135"/>
      <c r="AB760" s="135"/>
      <c r="AC760" s="135"/>
      <c r="AD760" s="135"/>
      <c r="AE760" s="135"/>
    </row>
    <row r="761" spans="1:31" ht="12.75" customHeight="1" x14ac:dyDescent="0.2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  <c r="AA761" s="135"/>
      <c r="AB761" s="135"/>
      <c r="AC761" s="135"/>
      <c r="AD761" s="135"/>
      <c r="AE761" s="135"/>
    </row>
    <row r="762" spans="1:31" ht="12.75" customHeight="1" x14ac:dyDescent="0.2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  <c r="AA762" s="135"/>
      <c r="AB762" s="135"/>
      <c r="AC762" s="135"/>
      <c r="AD762" s="135"/>
      <c r="AE762" s="135"/>
    </row>
    <row r="763" spans="1:31" ht="12.75" customHeight="1" x14ac:dyDescent="0.2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  <c r="AA763" s="135"/>
      <c r="AB763" s="135"/>
      <c r="AC763" s="135"/>
      <c r="AD763" s="135"/>
      <c r="AE763" s="135"/>
    </row>
    <row r="764" spans="1:31" ht="12.75" customHeight="1" x14ac:dyDescent="0.2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  <c r="AA764" s="135"/>
      <c r="AB764" s="135"/>
      <c r="AC764" s="135"/>
      <c r="AD764" s="135"/>
      <c r="AE764" s="135"/>
    </row>
    <row r="765" spans="1:31" ht="12.75" customHeight="1" x14ac:dyDescent="0.2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  <c r="AA765" s="135"/>
      <c r="AB765" s="135"/>
      <c r="AC765" s="135"/>
      <c r="AD765" s="135"/>
      <c r="AE765" s="135"/>
    </row>
    <row r="766" spans="1:31" ht="12.75" customHeight="1" x14ac:dyDescent="0.2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  <c r="AA766" s="135"/>
      <c r="AB766" s="135"/>
      <c r="AC766" s="135"/>
      <c r="AD766" s="135"/>
      <c r="AE766" s="135"/>
    </row>
    <row r="767" spans="1:31" ht="12.75" customHeight="1" x14ac:dyDescent="0.2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  <c r="AA767" s="135"/>
      <c r="AB767" s="135"/>
      <c r="AC767" s="135"/>
      <c r="AD767" s="135"/>
      <c r="AE767" s="135"/>
    </row>
    <row r="768" spans="1:31" ht="12.75" customHeight="1" x14ac:dyDescent="0.2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  <c r="AA768" s="135"/>
      <c r="AB768" s="135"/>
      <c r="AC768" s="135"/>
      <c r="AD768" s="135"/>
      <c r="AE768" s="135"/>
    </row>
    <row r="769" spans="1:31" ht="12.75" customHeight="1" x14ac:dyDescent="0.2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  <c r="AA769" s="135"/>
      <c r="AB769" s="135"/>
      <c r="AC769" s="135"/>
      <c r="AD769" s="135"/>
      <c r="AE769" s="135"/>
    </row>
    <row r="770" spans="1:31" ht="12.75" customHeight="1" x14ac:dyDescent="0.2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  <c r="AA770" s="135"/>
      <c r="AB770" s="135"/>
      <c r="AC770" s="135"/>
      <c r="AD770" s="135"/>
      <c r="AE770" s="135"/>
    </row>
    <row r="771" spans="1:31" ht="12.75" customHeight="1" x14ac:dyDescent="0.2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  <c r="AA771" s="135"/>
      <c r="AB771" s="135"/>
      <c r="AC771" s="135"/>
      <c r="AD771" s="135"/>
      <c r="AE771" s="135"/>
    </row>
    <row r="772" spans="1:31" ht="12.75" customHeight="1" x14ac:dyDescent="0.2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  <c r="AA772" s="135"/>
      <c r="AB772" s="135"/>
      <c r="AC772" s="135"/>
      <c r="AD772" s="135"/>
      <c r="AE772" s="135"/>
    </row>
    <row r="773" spans="1:31" ht="12.75" customHeight="1" x14ac:dyDescent="0.2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  <c r="AA773" s="135"/>
      <c r="AB773" s="135"/>
      <c r="AC773" s="135"/>
      <c r="AD773" s="135"/>
      <c r="AE773" s="135"/>
    </row>
    <row r="774" spans="1:31" ht="12.75" customHeight="1" x14ac:dyDescent="0.2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  <c r="AA774" s="135"/>
      <c r="AB774" s="135"/>
      <c r="AC774" s="135"/>
      <c r="AD774" s="135"/>
      <c r="AE774" s="135"/>
    </row>
    <row r="775" spans="1:31" ht="12.75" customHeight="1" x14ac:dyDescent="0.2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  <c r="AD775" s="135"/>
      <c r="AE775" s="135"/>
    </row>
    <row r="776" spans="1:31" ht="12.75" customHeight="1" x14ac:dyDescent="0.2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  <c r="AA776" s="135"/>
      <c r="AB776" s="135"/>
      <c r="AC776" s="135"/>
      <c r="AD776" s="135"/>
      <c r="AE776" s="135"/>
    </row>
    <row r="777" spans="1:31" ht="12.75" customHeight="1" x14ac:dyDescent="0.2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  <c r="AA777" s="135"/>
      <c r="AB777" s="135"/>
      <c r="AC777" s="135"/>
      <c r="AD777" s="135"/>
      <c r="AE777" s="135"/>
    </row>
    <row r="778" spans="1:31" ht="12.75" customHeight="1" x14ac:dyDescent="0.2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  <c r="AA778" s="135"/>
      <c r="AB778" s="135"/>
      <c r="AC778" s="135"/>
      <c r="AD778" s="135"/>
      <c r="AE778" s="135"/>
    </row>
    <row r="779" spans="1:31" ht="12.75" customHeight="1" x14ac:dyDescent="0.2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  <c r="AA779" s="135"/>
      <c r="AB779" s="135"/>
      <c r="AC779" s="135"/>
      <c r="AD779" s="135"/>
      <c r="AE779" s="135"/>
    </row>
    <row r="780" spans="1:31" ht="12.75" customHeight="1" x14ac:dyDescent="0.2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  <c r="AA780" s="135"/>
      <c r="AB780" s="135"/>
      <c r="AC780" s="135"/>
      <c r="AD780" s="135"/>
      <c r="AE780" s="135"/>
    </row>
    <row r="781" spans="1:31" ht="12.75" customHeight="1" x14ac:dyDescent="0.2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  <c r="AA781" s="135"/>
      <c r="AB781" s="135"/>
      <c r="AC781" s="135"/>
      <c r="AD781" s="135"/>
      <c r="AE781" s="135"/>
    </row>
    <row r="782" spans="1:31" ht="12.75" customHeight="1" x14ac:dyDescent="0.2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  <c r="AA782" s="135"/>
      <c r="AB782" s="135"/>
      <c r="AC782" s="135"/>
      <c r="AD782" s="135"/>
      <c r="AE782" s="135"/>
    </row>
    <row r="783" spans="1:31" ht="12.75" customHeight="1" x14ac:dyDescent="0.2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  <c r="AA783" s="135"/>
      <c r="AB783" s="135"/>
      <c r="AC783" s="135"/>
      <c r="AD783" s="135"/>
      <c r="AE783" s="135"/>
    </row>
    <row r="784" spans="1:31" ht="12.75" customHeight="1" x14ac:dyDescent="0.2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  <c r="AA784" s="135"/>
      <c r="AB784" s="135"/>
      <c r="AC784" s="135"/>
      <c r="AD784" s="135"/>
      <c r="AE784" s="135"/>
    </row>
    <row r="785" spans="1:31" ht="12.75" customHeight="1" x14ac:dyDescent="0.2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  <c r="AA785" s="135"/>
      <c r="AB785" s="135"/>
      <c r="AC785" s="135"/>
      <c r="AD785" s="135"/>
      <c r="AE785" s="135"/>
    </row>
    <row r="786" spans="1:31" ht="12.75" customHeight="1" x14ac:dyDescent="0.2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  <c r="AA786" s="135"/>
      <c r="AB786" s="135"/>
      <c r="AC786" s="135"/>
      <c r="AD786" s="135"/>
      <c r="AE786" s="135"/>
    </row>
    <row r="787" spans="1:31" ht="12.75" customHeight="1" x14ac:dyDescent="0.2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  <c r="AA787" s="135"/>
      <c r="AB787" s="135"/>
      <c r="AC787" s="135"/>
      <c r="AD787" s="135"/>
      <c r="AE787" s="135"/>
    </row>
    <row r="788" spans="1:31" ht="12.75" customHeight="1" x14ac:dyDescent="0.2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  <c r="AA788" s="135"/>
      <c r="AB788" s="135"/>
      <c r="AC788" s="135"/>
      <c r="AD788" s="135"/>
      <c r="AE788" s="135"/>
    </row>
    <row r="789" spans="1:31" ht="12.75" customHeight="1" x14ac:dyDescent="0.2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  <c r="AA789" s="135"/>
      <c r="AB789" s="135"/>
      <c r="AC789" s="135"/>
      <c r="AD789" s="135"/>
      <c r="AE789" s="135"/>
    </row>
    <row r="790" spans="1:31" ht="12.75" customHeight="1" x14ac:dyDescent="0.2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  <c r="AA790" s="135"/>
      <c r="AB790" s="135"/>
      <c r="AC790" s="135"/>
      <c r="AD790" s="135"/>
      <c r="AE790" s="135"/>
    </row>
    <row r="791" spans="1:31" ht="12.75" customHeight="1" x14ac:dyDescent="0.2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  <c r="AB791" s="135"/>
      <c r="AC791" s="135"/>
      <c r="AD791" s="135"/>
      <c r="AE791" s="135"/>
    </row>
    <row r="792" spans="1:31" ht="12.75" customHeight="1" x14ac:dyDescent="0.2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  <c r="AA792" s="135"/>
      <c r="AB792" s="135"/>
      <c r="AC792" s="135"/>
      <c r="AD792" s="135"/>
      <c r="AE792" s="135"/>
    </row>
    <row r="793" spans="1:31" ht="12.75" customHeight="1" x14ac:dyDescent="0.2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  <c r="AB793" s="135"/>
      <c r="AC793" s="135"/>
      <c r="AD793" s="135"/>
      <c r="AE793" s="135"/>
    </row>
    <row r="794" spans="1:31" ht="12.75" customHeight="1" x14ac:dyDescent="0.2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  <c r="AB794" s="135"/>
      <c r="AC794" s="135"/>
      <c r="AD794" s="135"/>
      <c r="AE794" s="135"/>
    </row>
    <row r="795" spans="1:31" ht="12.75" customHeight="1" x14ac:dyDescent="0.2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  <c r="AA795" s="135"/>
      <c r="AB795" s="135"/>
      <c r="AC795" s="135"/>
      <c r="AD795" s="135"/>
      <c r="AE795" s="135"/>
    </row>
    <row r="796" spans="1:31" ht="12.75" customHeight="1" x14ac:dyDescent="0.2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  <c r="AA796" s="135"/>
      <c r="AB796" s="135"/>
      <c r="AC796" s="135"/>
      <c r="AD796" s="135"/>
      <c r="AE796" s="135"/>
    </row>
    <row r="797" spans="1:31" ht="12.75" customHeight="1" x14ac:dyDescent="0.2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  <c r="AA797" s="135"/>
      <c r="AB797" s="135"/>
      <c r="AC797" s="135"/>
      <c r="AD797" s="135"/>
      <c r="AE797" s="135"/>
    </row>
    <row r="798" spans="1:31" ht="12.75" customHeight="1" x14ac:dyDescent="0.2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  <c r="AA798" s="135"/>
      <c r="AB798" s="135"/>
      <c r="AC798" s="135"/>
      <c r="AD798" s="135"/>
      <c r="AE798" s="135"/>
    </row>
    <row r="799" spans="1:31" ht="12.75" customHeight="1" x14ac:dyDescent="0.2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  <c r="AA799" s="135"/>
      <c r="AB799" s="135"/>
      <c r="AC799" s="135"/>
      <c r="AD799" s="135"/>
      <c r="AE799" s="135"/>
    </row>
    <row r="800" spans="1:31" ht="12.75" customHeight="1" x14ac:dyDescent="0.2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  <c r="AA800" s="135"/>
      <c r="AB800" s="135"/>
      <c r="AC800" s="135"/>
      <c r="AD800" s="135"/>
      <c r="AE800" s="135"/>
    </row>
    <row r="801" spans="1:31" ht="12.75" customHeight="1" x14ac:dyDescent="0.2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  <c r="AA801" s="135"/>
      <c r="AB801" s="135"/>
      <c r="AC801" s="135"/>
      <c r="AD801" s="135"/>
      <c r="AE801" s="135"/>
    </row>
    <row r="802" spans="1:31" ht="12.75" customHeight="1" x14ac:dyDescent="0.2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  <c r="AA802" s="135"/>
      <c r="AB802" s="135"/>
      <c r="AC802" s="135"/>
      <c r="AD802" s="135"/>
      <c r="AE802" s="135"/>
    </row>
    <row r="803" spans="1:31" ht="12.75" customHeight="1" x14ac:dyDescent="0.2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  <c r="AA803" s="135"/>
      <c r="AB803" s="135"/>
      <c r="AC803" s="135"/>
      <c r="AD803" s="135"/>
      <c r="AE803" s="135"/>
    </row>
    <row r="804" spans="1:31" ht="12.75" customHeight="1" x14ac:dyDescent="0.2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  <c r="AA804" s="135"/>
      <c r="AB804" s="135"/>
      <c r="AC804" s="135"/>
      <c r="AD804" s="135"/>
      <c r="AE804" s="135"/>
    </row>
    <row r="805" spans="1:31" ht="12.75" customHeight="1" x14ac:dyDescent="0.2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  <c r="AA805" s="135"/>
      <c r="AB805" s="135"/>
      <c r="AC805" s="135"/>
      <c r="AD805" s="135"/>
      <c r="AE805" s="135"/>
    </row>
    <row r="806" spans="1:31" ht="12.75" customHeight="1" x14ac:dyDescent="0.2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  <c r="AA806" s="135"/>
      <c r="AB806" s="135"/>
      <c r="AC806" s="135"/>
      <c r="AD806" s="135"/>
      <c r="AE806" s="135"/>
    </row>
    <row r="807" spans="1:31" ht="12.75" customHeight="1" x14ac:dyDescent="0.2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  <c r="AA807" s="135"/>
      <c r="AB807" s="135"/>
      <c r="AC807" s="135"/>
      <c r="AD807" s="135"/>
      <c r="AE807" s="135"/>
    </row>
    <row r="808" spans="1:31" ht="12.75" customHeight="1" x14ac:dyDescent="0.2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  <c r="AA808" s="135"/>
      <c r="AB808" s="135"/>
      <c r="AC808" s="135"/>
      <c r="AD808" s="135"/>
      <c r="AE808" s="135"/>
    </row>
    <row r="809" spans="1:31" ht="12.75" customHeight="1" x14ac:dyDescent="0.2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  <c r="AA809" s="135"/>
      <c r="AB809" s="135"/>
      <c r="AC809" s="135"/>
      <c r="AD809" s="135"/>
      <c r="AE809" s="135"/>
    </row>
    <row r="810" spans="1:31" ht="12.75" customHeight="1" x14ac:dyDescent="0.2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  <c r="AA810" s="135"/>
      <c r="AB810" s="135"/>
      <c r="AC810" s="135"/>
      <c r="AD810" s="135"/>
      <c r="AE810" s="135"/>
    </row>
    <row r="811" spans="1:31" ht="12.75" customHeight="1" x14ac:dyDescent="0.2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  <c r="AA811" s="135"/>
      <c r="AB811" s="135"/>
      <c r="AC811" s="135"/>
      <c r="AD811" s="135"/>
      <c r="AE811" s="135"/>
    </row>
    <row r="812" spans="1:31" ht="12.75" customHeight="1" x14ac:dyDescent="0.2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  <c r="AA812" s="135"/>
      <c r="AB812" s="135"/>
      <c r="AC812" s="135"/>
      <c r="AD812" s="135"/>
      <c r="AE812" s="135"/>
    </row>
    <row r="813" spans="1:31" ht="12.75" customHeight="1" x14ac:dyDescent="0.2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  <c r="AA813" s="135"/>
      <c r="AB813" s="135"/>
      <c r="AC813" s="135"/>
      <c r="AD813" s="135"/>
      <c r="AE813" s="135"/>
    </row>
    <row r="814" spans="1:31" ht="12.75" customHeight="1" x14ac:dyDescent="0.2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  <c r="AA814" s="135"/>
      <c r="AB814" s="135"/>
      <c r="AC814" s="135"/>
      <c r="AD814" s="135"/>
      <c r="AE814" s="135"/>
    </row>
    <row r="815" spans="1:31" ht="12.75" customHeight="1" x14ac:dyDescent="0.2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  <c r="AA815" s="135"/>
      <c r="AB815" s="135"/>
      <c r="AC815" s="135"/>
      <c r="AD815" s="135"/>
      <c r="AE815" s="135"/>
    </row>
    <row r="816" spans="1:31" ht="12.75" customHeight="1" x14ac:dyDescent="0.2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  <c r="AA816" s="135"/>
      <c r="AB816" s="135"/>
      <c r="AC816" s="135"/>
      <c r="AD816" s="135"/>
      <c r="AE816" s="135"/>
    </row>
    <row r="817" spans="1:31" ht="12.75" customHeight="1" x14ac:dyDescent="0.2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  <c r="AA817" s="135"/>
      <c r="AB817" s="135"/>
      <c r="AC817" s="135"/>
      <c r="AD817" s="135"/>
      <c r="AE817" s="135"/>
    </row>
    <row r="818" spans="1:31" ht="12.75" customHeight="1" x14ac:dyDescent="0.2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  <c r="AA818" s="135"/>
      <c r="AB818" s="135"/>
      <c r="AC818" s="135"/>
      <c r="AD818" s="135"/>
      <c r="AE818" s="135"/>
    </row>
    <row r="819" spans="1:31" ht="12.75" customHeight="1" x14ac:dyDescent="0.2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  <c r="AA819" s="135"/>
      <c r="AB819" s="135"/>
      <c r="AC819" s="135"/>
      <c r="AD819" s="135"/>
      <c r="AE819" s="135"/>
    </row>
    <row r="820" spans="1:31" ht="12.75" customHeight="1" x14ac:dyDescent="0.2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  <c r="AA820" s="135"/>
      <c r="AB820" s="135"/>
      <c r="AC820" s="135"/>
      <c r="AD820" s="135"/>
      <c r="AE820" s="135"/>
    </row>
    <row r="821" spans="1:31" ht="12.75" customHeight="1" x14ac:dyDescent="0.2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  <c r="AA821" s="135"/>
      <c r="AB821" s="135"/>
      <c r="AC821" s="135"/>
      <c r="AD821" s="135"/>
      <c r="AE821" s="135"/>
    </row>
    <row r="822" spans="1:31" ht="12.75" customHeight="1" x14ac:dyDescent="0.2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  <c r="AA822" s="135"/>
      <c r="AB822" s="135"/>
      <c r="AC822" s="135"/>
      <c r="AD822" s="135"/>
      <c r="AE822" s="135"/>
    </row>
    <row r="823" spans="1:31" ht="12.75" customHeight="1" x14ac:dyDescent="0.2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  <c r="AA823" s="135"/>
      <c r="AB823" s="135"/>
      <c r="AC823" s="135"/>
      <c r="AD823" s="135"/>
      <c r="AE823" s="135"/>
    </row>
    <row r="824" spans="1:31" ht="12.75" customHeight="1" x14ac:dyDescent="0.2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  <c r="AA824" s="135"/>
      <c r="AB824" s="135"/>
      <c r="AC824" s="135"/>
      <c r="AD824" s="135"/>
      <c r="AE824" s="135"/>
    </row>
    <row r="825" spans="1:31" ht="12.75" customHeight="1" x14ac:dyDescent="0.2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  <c r="AA825" s="135"/>
      <c r="AB825" s="135"/>
      <c r="AC825" s="135"/>
      <c r="AD825" s="135"/>
      <c r="AE825" s="135"/>
    </row>
    <row r="826" spans="1:31" ht="12.75" customHeight="1" x14ac:dyDescent="0.2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  <c r="AA826" s="135"/>
      <c r="AB826" s="135"/>
      <c r="AC826" s="135"/>
      <c r="AD826" s="135"/>
      <c r="AE826" s="135"/>
    </row>
    <row r="827" spans="1:31" ht="12.75" customHeight="1" x14ac:dyDescent="0.2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  <c r="AA827" s="135"/>
      <c r="AB827" s="135"/>
      <c r="AC827" s="135"/>
      <c r="AD827" s="135"/>
      <c r="AE827" s="135"/>
    </row>
    <row r="828" spans="1:31" ht="12.75" customHeight="1" x14ac:dyDescent="0.2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  <c r="AA828" s="135"/>
      <c r="AB828" s="135"/>
      <c r="AC828" s="135"/>
      <c r="AD828" s="135"/>
      <c r="AE828" s="135"/>
    </row>
    <row r="829" spans="1:31" ht="12.75" customHeight="1" x14ac:dyDescent="0.2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  <c r="AA829" s="135"/>
      <c r="AB829" s="135"/>
      <c r="AC829" s="135"/>
      <c r="AD829" s="135"/>
      <c r="AE829" s="135"/>
    </row>
    <row r="830" spans="1:31" ht="12.75" customHeight="1" x14ac:dyDescent="0.2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  <c r="AA830" s="135"/>
      <c r="AB830" s="135"/>
      <c r="AC830" s="135"/>
      <c r="AD830" s="135"/>
      <c r="AE830" s="135"/>
    </row>
    <row r="831" spans="1:31" ht="12.75" customHeight="1" x14ac:dyDescent="0.2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  <c r="AA831" s="135"/>
      <c r="AB831" s="135"/>
      <c r="AC831" s="135"/>
      <c r="AD831" s="135"/>
      <c r="AE831" s="135"/>
    </row>
    <row r="832" spans="1:31" ht="12.75" customHeight="1" x14ac:dyDescent="0.2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  <c r="AA832" s="135"/>
      <c r="AB832" s="135"/>
      <c r="AC832" s="135"/>
      <c r="AD832" s="135"/>
      <c r="AE832" s="135"/>
    </row>
    <row r="833" spans="1:31" ht="12.75" customHeight="1" x14ac:dyDescent="0.2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  <c r="AA833" s="135"/>
      <c r="AB833" s="135"/>
      <c r="AC833" s="135"/>
      <c r="AD833" s="135"/>
      <c r="AE833" s="135"/>
    </row>
    <row r="834" spans="1:31" ht="12.75" customHeight="1" x14ac:dyDescent="0.2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  <c r="AA834" s="135"/>
      <c r="AB834" s="135"/>
      <c r="AC834" s="135"/>
      <c r="AD834" s="135"/>
      <c r="AE834" s="135"/>
    </row>
    <row r="835" spans="1:31" ht="12.75" customHeight="1" x14ac:dyDescent="0.2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  <c r="AA835" s="135"/>
      <c r="AB835" s="135"/>
      <c r="AC835" s="135"/>
      <c r="AD835" s="135"/>
      <c r="AE835" s="135"/>
    </row>
    <row r="836" spans="1:31" ht="12.75" customHeight="1" x14ac:dyDescent="0.2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  <c r="AA836" s="135"/>
      <c r="AB836" s="135"/>
      <c r="AC836" s="135"/>
      <c r="AD836" s="135"/>
      <c r="AE836" s="135"/>
    </row>
    <row r="837" spans="1:31" ht="12.75" customHeight="1" x14ac:dyDescent="0.2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  <c r="AA837" s="135"/>
      <c r="AB837" s="135"/>
      <c r="AC837" s="135"/>
      <c r="AD837" s="135"/>
      <c r="AE837" s="135"/>
    </row>
    <row r="838" spans="1:31" ht="12.75" customHeight="1" x14ac:dyDescent="0.2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  <c r="AA838" s="135"/>
      <c r="AB838" s="135"/>
      <c r="AC838" s="135"/>
      <c r="AD838" s="135"/>
      <c r="AE838" s="135"/>
    </row>
    <row r="839" spans="1:31" ht="12.75" customHeight="1" x14ac:dyDescent="0.2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  <c r="AA839" s="135"/>
      <c r="AB839" s="135"/>
      <c r="AC839" s="135"/>
      <c r="AD839" s="135"/>
      <c r="AE839" s="135"/>
    </row>
    <row r="840" spans="1:31" ht="12.75" customHeight="1" x14ac:dyDescent="0.2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  <c r="AA840" s="135"/>
      <c r="AB840" s="135"/>
      <c r="AC840" s="135"/>
      <c r="AD840" s="135"/>
      <c r="AE840" s="135"/>
    </row>
    <row r="841" spans="1:31" ht="12.75" customHeight="1" x14ac:dyDescent="0.2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  <c r="AA841" s="135"/>
      <c r="AB841" s="135"/>
      <c r="AC841" s="135"/>
      <c r="AD841" s="135"/>
      <c r="AE841" s="135"/>
    </row>
    <row r="842" spans="1:31" ht="12.75" customHeight="1" x14ac:dyDescent="0.2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  <c r="AA842" s="135"/>
      <c r="AB842" s="135"/>
      <c r="AC842" s="135"/>
      <c r="AD842" s="135"/>
      <c r="AE842" s="135"/>
    </row>
    <row r="843" spans="1:31" ht="12.75" customHeight="1" x14ac:dyDescent="0.2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  <c r="AA843" s="135"/>
      <c r="AB843" s="135"/>
      <c r="AC843" s="135"/>
      <c r="AD843" s="135"/>
      <c r="AE843" s="135"/>
    </row>
    <row r="844" spans="1:31" ht="12.75" customHeight="1" x14ac:dyDescent="0.2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  <c r="AA844" s="135"/>
      <c r="AB844" s="135"/>
      <c r="AC844" s="135"/>
      <c r="AD844" s="135"/>
      <c r="AE844" s="135"/>
    </row>
    <row r="845" spans="1:31" ht="12.75" customHeight="1" x14ac:dyDescent="0.2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  <c r="AA845" s="135"/>
      <c r="AB845" s="135"/>
      <c r="AC845" s="135"/>
      <c r="AD845" s="135"/>
      <c r="AE845" s="135"/>
    </row>
    <row r="846" spans="1:31" ht="12.75" customHeight="1" x14ac:dyDescent="0.2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  <c r="AA846" s="135"/>
      <c r="AB846" s="135"/>
      <c r="AC846" s="135"/>
      <c r="AD846" s="135"/>
      <c r="AE846" s="135"/>
    </row>
    <row r="847" spans="1:31" ht="12.75" customHeight="1" x14ac:dyDescent="0.2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  <c r="AA847" s="135"/>
      <c r="AB847" s="135"/>
      <c r="AC847" s="135"/>
      <c r="AD847" s="135"/>
      <c r="AE847" s="135"/>
    </row>
    <row r="848" spans="1:31" ht="12.75" customHeight="1" x14ac:dyDescent="0.2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  <c r="AA848" s="135"/>
      <c r="AB848" s="135"/>
      <c r="AC848" s="135"/>
      <c r="AD848" s="135"/>
      <c r="AE848" s="135"/>
    </row>
    <row r="849" spans="1:31" ht="12.75" customHeight="1" x14ac:dyDescent="0.2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  <c r="AA849" s="135"/>
      <c r="AB849" s="135"/>
      <c r="AC849" s="135"/>
      <c r="AD849" s="135"/>
      <c r="AE849" s="135"/>
    </row>
    <row r="850" spans="1:31" ht="12.75" customHeight="1" x14ac:dyDescent="0.2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  <c r="AA850" s="135"/>
      <c r="AB850" s="135"/>
      <c r="AC850" s="135"/>
      <c r="AD850" s="135"/>
      <c r="AE850" s="135"/>
    </row>
    <row r="851" spans="1:31" ht="12.75" customHeight="1" x14ac:dyDescent="0.2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  <c r="AA851" s="135"/>
      <c r="AB851" s="135"/>
      <c r="AC851" s="135"/>
      <c r="AD851" s="135"/>
      <c r="AE851" s="135"/>
    </row>
    <row r="852" spans="1:31" ht="12.75" customHeight="1" x14ac:dyDescent="0.2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  <c r="AA852" s="135"/>
      <c r="AB852" s="135"/>
      <c r="AC852" s="135"/>
      <c r="AD852" s="135"/>
      <c r="AE852" s="135"/>
    </row>
    <row r="853" spans="1:31" ht="12.75" customHeight="1" x14ac:dyDescent="0.2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  <c r="AA853" s="135"/>
      <c r="AB853" s="135"/>
      <c r="AC853" s="135"/>
      <c r="AD853" s="135"/>
      <c r="AE853" s="135"/>
    </row>
    <row r="854" spans="1:31" ht="12.75" customHeight="1" x14ac:dyDescent="0.2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  <c r="AA854" s="135"/>
      <c r="AB854" s="135"/>
      <c r="AC854" s="135"/>
      <c r="AD854" s="135"/>
      <c r="AE854" s="135"/>
    </row>
    <row r="855" spans="1:31" ht="12.75" customHeight="1" x14ac:dyDescent="0.2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  <c r="AA855" s="135"/>
      <c r="AB855" s="135"/>
      <c r="AC855" s="135"/>
      <c r="AD855" s="135"/>
      <c r="AE855" s="135"/>
    </row>
    <row r="856" spans="1:31" ht="12.75" customHeight="1" x14ac:dyDescent="0.2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  <c r="AA856" s="135"/>
      <c r="AB856" s="135"/>
      <c r="AC856" s="135"/>
      <c r="AD856" s="135"/>
      <c r="AE856" s="135"/>
    </row>
    <row r="857" spans="1:31" ht="12.75" customHeight="1" x14ac:dyDescent="0.2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  <c r="AA857" s="135"/>
      <c r="AB857" s="135"/>
      <c r="AC857" s="135"/>
      <c r="AD857" s="135"/>
      <c r="AE857" s="135"/>
    </row>
    <row r="858" spans="1:31" ht="12.75" customHeight="1" x14ac:dyDescent="0.2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  <c r="AA858" s="135"/>
      <c r="AB858" s="135"/>
      <c r="AC858" s="135"/>
      <c r="AD858" s="135"/>
      <c r="AE858" s="135"/>
    </row>
    <row r="859" spans="1:31" ht="12.75" customHeight="1" x14ac:dyDescent="0.2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  <c r="AA859" s="135"/>
      <c r="AB859" s="135"/>
      <c r="AC859" s="135"/>
      <c r="AD859" s="135"/>
      <c r="AE859" s="135"/>
    </row>
    <row r="860" spans="1:31" ht="12.75" customHeight="1" x14ac:dyDescent="0.2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  <c r="AA860" s="135"/>
      <c r="AB860" s="135"/>
      <c r="AC860" s="135"/>
      <c r="AD860" s="135"/>
      <c r="AE860" s="135"/>
    </row>
    <row r="861" spans="1:31" ht="12.75" customHeight="1" x14ac:dyDescent="0.2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  <c r="AA861" s="135"/>
      <c r="AB861" s="135"/>
      <c r="AC861" s="135"/>
      <c r="AD861" s="135"/>
      <c r="AE861" s="135"/>
    </row>
    <row r="862" spans="1:31" ht="12.75" customHeight="1" x14ac:dyDescent="0.2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  <c r="AA862" s="135"/>
      <c r="AB862" s="135"/>
      <c r="AC862" s="135"/>
      <c r="AD862" s="135"/>
      <c r="AE862" s="135"/>
    </row>
    <row r="863" spans="1:31" ht="12.75" customHeight="1" x14ac:dyDescent="0.2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  <c r="AA863" s="135"/>
      <c r="AB863" s="135"/>
      <c r="AC863" s="135"/>
      <c r="AD863" s="135"/>
      <c r="AE863" s="135"/>
    </row>
    <row r="864" spans="1:31" ht="12.75" customHeight="1" x14ac:dyDescent="0.2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  <c r="AA864" s="135"/>
      <c r="AB864" s="135"/>
      <c r="AC864" s="135"/>
      <c r="AD864" s="135"/>
      <c r="AE864" s="135"/>
    </row>
    <row r="865" spans="1:31" ht="12.75" customHeight="1" x14ac:dyDescent="0.2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  <c r="AA865" s="135"/>
      <c r="AB865" s="135"/>
      <c r="AC865" s="135"/>
      <c r="AD865" s="135"/>
      <c r="AE865" s="135"/>
    </row>
    <row r="866" spans="1:31" ht="12.75" customHeight="1" x14ac:dyDescent="0.2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  <c r="AA866" s="135"/>
      <c r="AB866" s="135"/>
      <c r="AC866" s="135"/>
      <c r="AD866" s="135"/>
      <c r="AE866" s="135"/>
    </row>
    <row r="867" spans="1:31" ht="12.75" customHeight="1" x14ac:dyDescent="0.2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  <c r="AA867" s="135"/>
      <c r="AB867" s="135"/>
      <c r="AC867" s="135"/>
      <c r="AD867" s="135"/>
      <c r="AE867" s="135"/>
    </row>
    <row r="868" spans="1:31" ht="12.75" customHeight="1" x14ac:dyDescent="0.2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  <c r="AA868" s="135"/>
      <c r="AB868" s="135"/>
      <c r="AC868" s="135"/>
      <c r="AD868" s="135"/>
      <c r="AE868" s="135"/>
    </row>
    <row r="869" spans="1:31" ht="12.75" customHeight="1" x14ac:dyDescent="0.2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  <c r="AA869" s="135"/>
      <c r="AB869" s="135"/>
      <c r="AC869" s="135"/>
      <c r="AD869" s="135"/>
      <c r="AE869" s="135"/>
    </row>
    <row r="870" spans="1:31" ht="12.75" customHeight="1" x14ac:dyDescent="0.2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  <c r="AA870" s="135"/>
      <c r="AB870" s="135"/>
      <c r="AC870" s="135"/>
      <c r="AD870" s="135"/>
      <c r="AE870" s="135"/>
    </row>
    <row r="871" spans="1:31" ht="12.75" customHeight="1" x14ac:dyDescent="0.2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  <c r="AA871" s="135"/>
      <c r="AB871" s="135"/>
      <c r="AC871" s="135"/>
      <c r="AD871" s="135"/>
      <c r="AE871" s="135"/>
    </row>
    <row r="872" spans="1:31" ht="12.75" customHeight="1" x14ac:dyDescent="0.2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  <c r="AA872" s="135"/>
      <c r="AB872" s="135"/>
      <c r="AC872" s="135"/>
      <c r="AD872" s="135"/>
      <c r="AE872" s="135"/>
    </row>
    <row r="873" spans="1:31" ht="12.75" customHeight="1" x14ac:dyDescent="0.2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  <c r="AA873" s="135"/>
      <c r="AB873" s="135"/>
      <c r="AC873" s="135"/>
      <c r="AD873" s="135"/>
      <c r="AE873" s="135"/>
    </row>
    <row r="874" spans="1:31" ht="12.75" customHeight="1" x14ac:dyDescent="0.2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  <c r="AA874" s="135"/>
      <c r="AB874" s="135"/>
      <c r="AC874" s="135"/>
      <c r="AD874" s="135"/>
      <c r="AE874" s="135"/>
    </row>
    <row r="875" spans="1:31" ht="12.75" customHeight="1" x14ac:dyDescent="0.2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  <c r="AA875" s="135"/>
      <c r="AB875" s="135"/>
      <c r="AC875" s="135"/>
      <c r="AD875" s="135"/>
      <c r="AE875" s="135"/>
    </row>
    <row r="876" spans="1:31" ht="12.75" customHeight="1" x14ac:dyDescent="0.2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  <c r="AA876" s="135"/>
      <c r="AB876" s="135"/>
      <c r="AC876" s="135"/>
      <c r="AD876" s="135"/>
      <c r="AE876" s="135"/>
    </row>
    <row r="877" spans="1:31" ht="12.75" customHeight="1" x14ac:dyDescent="0.2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  <c r="AA877" s="135"/>
      <c r="AB877" s="135"/>
      <c r="AC877" s="135"/>
      <c r="AD877" s="135"/>
      <c r="AE877" s="135"/>
    </row>
    <row r="878" spans="1:31" ht="12.75" customHeight="1" x14ac:dyDescent="0.2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  <c r="AA878" s="135"/>
      <c r="AB878" s="135"/>
      <c r="AC878" s="135"/>
      <c r="AD878" s="135"/>
      <c r="AE878" s="135"/>
    </row>
    <row r="879" spans="1:31" ht="12.75" customHeight="1" x14ac:dyDescent="0.2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  <c r="AA879" s="135"/>
      <c r="AB879" s="135"/>
      <c r="AC879" s="135"/>
      <c r="AD879" s="135"/>
      <c r="AE879" s="135"/>
    </row>
    <row r="880" spans="1:31" ht="12.75" customHeight="1" x14ac:dyDescent="0.2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  <c r="AA880" s="135"/>
      <c r="AB880" s="135"/>
      <c r="AC880" s="135"/>
      <c r="AD880" s="135"/>
      <c r="AE880" s="135"/>
    </row>
    <row r="881" spans="1:31" ht="12.75" customHeight="1" x14ac:dyDescent="0.2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  <c r="AA881" s="135"/>
      <c r="AB881" s="135"/>
      <c r="AC881" s="135"/>
      <c r="AD881" s="135"/>
      <c r="AE881" s="135"/>
    </row>
    <row r="882" spans="1:31" ht="12.75" customHeight="1" x14ac:dyDescent="0.2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  <c r="AA882" s="135"/>
      <c r="AB882" s="135"/>
      <c r="AC882" s="135"/>
      <c r="AD882" s="135"/>
      <c r="AE882" s="135"/>
    </row>
    <row r="883" spans="1:31" ht="12.75" customHeight="1" x14ac:dyDescent="0.2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  <c r="AA883" s="135"/>
      <c r="AB883" s="135"/>
      <c r="AC883" s="135"/>
      <c r="AD883" s="135"/>
      <c r="AE883" s="135"/>
    </row>
    <row r="884" spans="1:31" ht="12.75" customHeight="1" x14ac:dyDescent="0.2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  <c r="AA884" s="135"/>
      <c r="AB884" s="135"/>
      <c r="AC884" s="135"/>
      <c r="AD884" s="135"/>
      <c r="AE884" s="135"/>
    </row>
    <row r="885" spans="1:31" ht="12.75" customHeight="1" x14ac:dyDescent="0.2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  <c r="AA885" s="135"/>
      <c r="AB885" s="135"/>
      <c r="AC885" s="135"/>
      <c r="AD885" s="135"/>
      <c r="AE885" s="135"/>
    </row>
    <row r="886" spans="1:31" ht="12.75" customHeight="1" x14ac:dyDescent="0.2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  <c r="AA886" s="135"/>
      <c r="AB886" s="135"/>
      <c r="AC886" s="135"/>
      <c r="AD886" s="135"/>
      <c r="AE886" s="135"/>
    </row>
    <row r="887" spans="1:31" ht="12.75" customHeight="1" x14ac:dyDescent="0.2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  <c r="AA887" s="135"/>
      <c r="AB887" s="135"/>
      <c r="AC887" s="135"/>
      <c r="AD887" s="135"/>
      <c r="AE887" s="135"/>
    </row>
    <row r="888" spans="1:31" ht="12.75" customHeight="1" x14ac:dyDescent="0.2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  <c r="AA888" s="135"/>
      <c r="AB888" s="135"/>
      <c r="AC888" s="135"/>
      <c r="AD888" s="135"/>
      <c r="AE888" s="135"/>
    </row>
    <row r="889" spans="1:31" ht="12.75" customHeight="1" x14ac:dyDescent="0.2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  <c r="AA889" s="135"/>
      <c r="AB889" s="135"/>
      <c r="AC889" s="135"/>
      <c r="AD889" s="135"/>
      <c r="AE889" s="135"/>
    </row>
    <row r="890" spans="1:31" ht="12.75" customHeight="1" x14ac:dyDescent="0.2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  <c r="AA890" s="135"/>
      <c r="AB890" s="135"/>
      <c r="AC890" s="135"/>
      <c r="AD890" s="135"/>
      <c r="AE890" s="135"/>
    </row>
    <row r="891" spans="1:31" ht="12.75" customHeight="1" x14ac:dyDescent="0.2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  <c r="AA891" s="135"/>
      <c r="AB891" s="135"/>
      <c r="AC891" s="135"/>
      <c r="AD891" s="135"/>
      <c r="AE891" s="135"/>
    </row>
    <row r="892" spans="1:31" ht="12.75" customHeight="1" x14ac:dyDescent="0.2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  <c r="AA892" s="135"/>
      <c r="AB892" s="135"/>
      <c r="AC892" s="135"/>
      <c r="AD892" s="135"/>
      <c r="AE892" s="135"/>
    </row>
    <row r="893" spans="1:31" ht="12.75" customHeight="1" x14ac:dyDescent="0.2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  <c r="AA893" s="135"/>
      <c r="AB893" s="135"/>
      <c r="AC893" s="135"/>
      <c r="AD893" s="135"/>
      <c r="AE893" s="135"/>
    </row>
    <row r="894" spans="1:31" ht="12.75" customHeight="1" x14ac:dyDescent="0.2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  <c r="AA894" s="135"/>
      <c r="AB894" s="135"/>
      <c r="AC894" s="135"/>
      <c r="AD894" s="135"/>
      <c r="AE894" s="135"/>
    </row>
    <row r="895" spans="1:31" ht="12.75" customHeight="1" x14ac:dyDescent="0.2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  <c r="AA895" s="135"/>
      <c r="AB895" s="135"/>
      <c r="AC895" s="135"/>
      <c r="AD895" s="135"/>
      <c r="AE895" s="135"/>
    </row>
    <row r="896" spans="1:31" ht="12.75" customHeight="1" x14ac:dyDescent="0.2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  <c r="AA896" s="135"/>
      <c r="AB896" s="135"/>
      <c r="AC896" s="135"/>
      <c r="AD896" s="135"/>
      <c r="AE896" s="135"/>
    </row>
    <row r="897" spans="1:31" ht="12.75" customHeight="1" x14ac:dyDescent="0.2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  <c r="AA897" s="135"/>
      <c r="AB897" s="135"/>
      <c r="AC897" s="135"/>
      <c r="AD897" s="135"/>
      <c r="AE897" s="135"/>
    </row>
    <row r="898" spans="1:31" ht="12.75" customHeight="1" x14ac:dyDescent="0.2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  <c r="AA898" s="135"/>
      <c r="AB898" s="135"/>
      <c r="AC898" s="135"/>
      <c r="AD898" s="135"/>
      <c r="AE898" s="135"/>
    </row>
    <row r="899" spans="1:31" ht="12.75" customHeight="1" x14ac:dyDescent="0.2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  <c r="AA899" s="135"/>
      <c r="AB899" s="135"/>
      <c r="AC899" s="135"/>
      <c r="AD899" s="135"/>
      <c r="AE899" s="135"/>
    </row>
    <row r="900" spans="1:31" ht="12.75" customHeight="1" x14ac:dyDescent="0.2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  <c r="AA900" s="135"/>
      <c r="AB900" s="135"/>
      <c r="AC900" s="135"/>
      <c r="AD900" s="135"/>
      <c r="AE900" s="135"/>
    </row>
    <row r="901" spans="1:31" ht="12.75" customHeight="1" x14ac:dyDescent="0.2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  <c r="AA901" s="135"/>
      <c r="AB901" s="135"/>
      <c r="AC901" s="135"/>
      <c r="AD901" s="135"/>
      <c r="AE901" s="135"/>
    </row>
    <row r="902" spans="1:31" ht="12.75" customHeight="1" x14ac:dyDescent="0.2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  <c r="AA902" s="135"/>
      <c r="AB902" s="135"/>
      <c r="AC902" s="135"/>
      <c r="AD902" s="135"/>
      <c r="AE902" s="135"/>
    </row>
    <row r="903" spans="1:31" ht="12.75" customHeight="1" x14ac:dyDescent="0.2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  <c r="AA903" s="135"/>
      <c r="AB903" s="135"/>
      <c r="AC903" s="135"/>
      <c r="AD903" s="135"/>
      <c r="AE903" s="135"/>
    </row>
    <row r="904" spans="1:31" ht="12.75" customHeight="1" x14ac:dyDescent="0.2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  <c r="AA904" s="135"/>
      <c r="AB904" s="135"/>
      <c r="AC904" s="135"/>
      <c r="AD904" s="135"/>
      <c r="AE904" s="135"/>
    </row>
    <row r="905" spans="1:31" ht="12.75" customHeight="1" x14ac:dyDescent="0.2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  <c r="AA905" s="135"/>
      <c r="AB905" s="135"/>
      <c r="AC905" s="135"/>
      <c r="AD905" s="135"/>
      <c r="AE905" s="135"/>
    </row>
    <row r="906" spans="1:31" ht="12.75" customHeight="1" x14ac:dyDescent="0.2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  <c r="AA906" s="135"/>
      <c r="AB906" s="135"/>
      <c r="AC906" s="135"/>
      <c r="AD906" s="135"/>
      <c r="AE906" s="135"/>
    </row>
    <row r="907" spans="1:31" ht="12.75" customHeight="1" x14ac:dyDescent="0.2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  <c r="AA907" s="135"/>
      <c r="AB907" s="135"/>
      <c r="AC907" s="135"/>
      <c r="AD907" s="135"/>
      <c r="AE907" s="135"/>
    </row>
    <row r="908" spans="1:31" ht="12.75" customHeight="1" x14ac:dyDescent="0.2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  <c r="AA908" s="135"/>
      <c r="AB908" s="135"/>
      <c r="AC908" s="135"/>
      <c r="AD908" s="135"/>
      <c r="AE908" s="135"/>
    </row>
    <row r="909" spans="1:31" ht="12.75" customHeight="1" x14ac:dyDescent="0.2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  <c r="AA909" s="135"/>
      <c r="AB909" s="135"/>
      <c r="AC909" s="135"/>
      <c r="AD909" s="135"/>
      <c r="AE909" s="135"/>
    </row>
    <row r="910" spans="1:31" ht="12.75" customHeight="1" x14ac:dyDescent="0.2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  <c r="AA910" s="135"/>
      <c r="AB910" s="135"/>
      <c r="AC910" s="135"/>
      <c r="AD910" s="135"/>
      <c r="AE910" s="135"/>
    </row>
    <row r="911" spans="1:31" ht="12.75" customHeight="1" x14ac:dyDescent="0.2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  <c r="AA911" s="135"/>
      <c r="AB911" s="135"/>
      <c r="AC911" s="135"/>
      <c r="AD911" s="135"/>
      <c r="AE911" s="135"/>
    </row>
    <row r="912" spans="1:31" ht="12.75" customHeight="1" x14ac:dyDescent="0.2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  <c r="AA912" s="135"/>
      <c r="AB912" s="135"/>
      <c r="AC912" s="135"/>
      <c r="AD912" s="135"/>
      <c r="AE912" s="135"/>
    </row>
    <row r="913" spans="1:31" ht="12.75" customHeight="1" x14ac:dyDescent="0.2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  <c r="AA913" s="135"/>
      <c r="AB913" s="135"/>
      <c r="AC913" s="135"/>
      <c r="AD913" s="135"/>
      <c r="AE913" s="135"/>
    </row>
    <row r="914" spans="1:31" ht="12.75" customHeight="1" x14ac:dyDescent="0.2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  <c r="AA914" s="135"/>
      <c r="AB914" s="135"/>
      <c r="AC914" s="135"/>
      <c r="AD914" s="135"/>
      <c r="AE914" s="135"/>
    </row>
    <row r="915" spans="1:31" ht="12.75" customHeight="1" x14ac:dyDescent="0.2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  <c r="AA915" s="135"/>
      <c r="AB915" s="135"/>
      <c r="AC915" s="135"/>
      <c r="AD915" s="135"/>
      <c r="AE915" s="135"/>
    </row>
    <row r="916" spans="1:31" ht="12.75" customHeight="1" x14ac:dyDescent="0.2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  <c r="AA916" s="135"/>
      <c r="AB916" s="135"/>
      <c r="AC916" s="135"/>
      <c r="AD916" s="135"/>
      <c r="AE916" s="135"/>
    </row>
    <row r="917" spans="1:31" ht="12.75" customHeight="1" x14ac:dyDescent="0.2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  <c r="AA917" s="135"/>
      <c r="AB917" s="135"/>
      <c r="AC917" s="135"/>
      <c r="AD917" s="135"/>
      <c r="AE917" s="135"/>
    </row>
    <row r="918" spans="1:31" ht="12.75" customHeight="1" x14ac:dyDescent="0.2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  <c r="AA918" s="135"/>
      <c r="AB918" s="135"/>
      <c r="AC918" s="135"/>
      <c r="AD918" s="135"/>
      <c r="AE918" s="135"/>
    </row>
    <row r="919" spans="1:31" ht="12.75" customHeight="1" x14ac:dyDescent="0.2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  <c r="AA919" s="135"/>
      <c r="AB919" s="135"/>
      <c r="AC919" s="135"/>
      <c r="AD919" s="135"/>
      <c r="AE919" s="135"/>
    </row>
    <row r="920" spans="1:31" ht="12.75" customHeight="1" x14ac:dyDescent="0.2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  <c r="AA920" s="135"/>
      <c r="AB920" s="135"/>
      <c r="AC920" s="135"/>
      <c r="AD920" s="135"/>
      <c r="AE920" s="135"/>
    </row>
    <row r="921" spans="1:31" ht="12.75" customHeight="1" x14ac:dyDescent="0.2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  <c r="AA921" s="135"/>
      <c r="AB921" s="135"/>
      <c r="AC921" s="135"/>
      <c r="AD921" s="135"/>
      <c r="AE921" s="135"/>
    </row>
    <row r="922" spans="1:31" ht="12.75" customHeight="1" x14ac:dyDescent="0.2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  <c r="AA922" s="135"/>
      <c r="AB922" s="135"/>
      <c r="AC922" s="135"/>
      <c r="AD922" s="135"/>
      <c r="AE922" s="135"/>
    </row>
    <row r="923" spans="1:31" ht="12.75" customHeight="1" x14ac:dyDescent="0.2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  <c r="AA923" s="135"/>
      <c r="AB923" s="135"/>
      <c r="AC923" s="135"/>
      <c r="AD923" s="135"/>
      <c r="AE923" s="135"/>
    </row>
    <row r="924" spans="1:31" ht="12.75" customHeight="1" x14ac:dyDescent="0.2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  <c r="AA924" s="135"/>
      <c r="AB924" s="135"/>
      <c r="AC924" s="135"/>
      <c r="AD924" s="135"/>
      <c r="AE924" s="135"/>
    </row>
    <row r="925" spans="1:31" ht="12.75" customHeight="1" x14ac:dyDescent="0.2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  <c r="AA925" s="135"/>
      <c r="AB925" s="135"/>
      <c r="AC925" s="135"/>
      <c r="AD925" s="135"/>
      <c r="AE925" s="135"/>
    </row>
    <row r="926" spans="1:31" ht="12.75" customHeight="1" x14ac:dyDescent="0.2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  <c r="AA926" s="135"/>
      <c r="AB926" s="135"/>
      <c r="AC926" s="135"/>
      <c r="AD926" s="135"/>
      <c r="AE926" s="135"/>
    </row>
    <row r="927" spans="1:31" ht="12.75" customHeight="1" x14ac:dyDescent="0.2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  <c r="AA927" s="135"/>
      <c r="AB927" s="135"/>
      <c r="AC927" s="135"/>
      <c r="AD927" s="135"/>
      <c r="AE927" s="135"/>
    </row>
    <row r="928" spans="1:31" ht="12.75" customHeight="1" x14ac:dyDescent="0.2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  <c r="AA928" s="135"/>
      <c r="AB928" s="135"/>
      <c r="AC928" s="135"/>
      <c r="AD928" s="135"/>
      <c r="AE928" s="135"/>
    </row>
    <row r="929" spans="1:31" ht="12.75" customHeight="1" x14ac:dyDescent="0.2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  <c r="AA929" s="135"/>
      <c r="AB929" s="135"/>
      <c r="AC929" s="135"/>
      <c r="AD929" s="135"/>
      <c r="AE929" s="135"/>
    </row>
    <row r="930" spans="1:31" ht="12.75" customHeight="1" x14ac:dyDescent="0.2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  <c r="AA930" s="135"/>
      <c r="AB930" s="135"/>
      <c r="AC930" s="135"/>
      <c r="AD930" s="135"/>
      <c r="AE930" s="135"/>
    </row>
    <row r="931" spans="1:31" ht="12.75" customHeight="1" x14ac:dyDescent="0.2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  <c r="AA931" s="135"/>
      <c r="AB931" s="135"/>
      <c r="AC931" s="135"/>
      <c r="AD931" s="135"/>
      <c r="AE931" s="135"/>
    </row>
    <row r="932" spans="1:31" ht="12.75" customHeight="1" x14ac:dyDescent="0.2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  <c r="AA932" s="135"/>
      <c r="AB932" s="135"/>
      <c r="AC932" s="135"/>
      <c r="AD932" s="135"/>
      <c r="AE932" s="135"/>
    </row>
    <row r="933" spans="1:31" ht="12.75" customHeight="1" x14ac:dyDescent="0.2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  <c r="AA933" s="135"/>
      <c r="AB933" s="135"/>
      <c r="AC933" s="135"/>
      <c r="AD933" s="135"/>
      <c r="AE933" s="135"/>
    </row>
    <row r="934" spans="1:31" ht="12.75" customHeight="1" x14ac:dyDescent="0.2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  <c r="AA934" s="135"/>
      <c r="AB934" s="135"/>
      <c r="AC934" s="135"/>
      <c r="AD934" s="135"/>
      <c r="AE934" s="135"/>
    </row>
    <row r="935" spans="1:31" ht="12.75" customHeight="1" x14ac:dyDescent="0.2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  <c r="AA935" s="135"/>
      <c r="AB935" s="135"/>
      <c r="AC935" s="135"/>
      <c r="AD935" s="135"/>
      <c r="AE935" s="135"/>
    </row>
    <row r="936" spans="1:31" ht="12.75" customHeight="1" x14ac:dyDescent="0.2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  <c r="AA936" s="135"/>
      <c r="AB936" s="135"/>
      <c r="AC936" s="135"/>
      <c r="AD936" s="135"/>
      <c r="AE936" s="135"/>
    </row>
    <row r="937" spans="1:31" ht="12.75" customHeight="1" x14ac:dyDescent="0.2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  <c r="AA937" s="135"/>
      <c r="AB937" s="135"/>
      <c r="AC937" s="135"/>
      <c r="AD937" s="135"/>
      <c r="AE937" s="135"/>
    </row>
    <row r="938" spans="1:31" ht="12.75" customHeight="1" x14ac:dyDescent="0.2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  <c r="AA938" s="135"/>
      <c r="AB938" s="135"/>
      <c r="AC938" s="135"/>
      <c r="AD938" s="135"/>
      <c r="AE938" s="135"/>
    </row>
    <row r="939" spans="1:31" ht="12.75" customHeight="1" x14ac:dyDescent="0.2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  <c r="AA939" s="135"/>
      <c r="AB939" s="135"/>
      <c r="AC939" s="135"/>
      <c r="AD939" s="135"/>
      <c r="AE939" s="135"/>
    </row>
    <row r="940" spans="1:31" ht="12.75" customHeight="1" x14ac:dyDescent="0.2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  <c r="AA940" s="135"/>
      <c r="AB940" s="135"/>
      <c r="AC940" s="135"/>
      <c r="AD940" s="135"/>
      <c r="AE940" s="135"/>
    </row>
    <row r="941" spans="1:31" ht="12.75" customHeight="1" x14ac:dyDescent="0.2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  <c r="AA941" s="135"/>
      <c r="AB941" s="135"/>
      <c r="AC941" s="135"/>
      <c r="AD941" s="135"/>
      <c r="AE941" s="135"/>
    </row>
    <row r="942" spans="1:31" ht="12.75" customHeight="1" x14ac:dyDescent="0.2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  <c r="AA942" s="135"/>
      <c r="AB942" s="135"/>
      <c r="AC942" s="135"/>
      <c r="AD942" s="135"/>
      <c r="AE942" s="135"/>
    </row>
    <row r="943" spans="1:31" ht="12.75" customHeight="1" x14ac:dyDescent="0.2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  <c r="AA943" s="135"/>
      <c r="AB943" s="135"/>
      <c r="AC943" s="135"/>
      <c r="AD943" s="135"/>
      <c r="AE943" s="135"/>
    </row>
    <row r="944" spans="1:31" ht="12.75" customHeight="1" x14ac:dyDescent="0.2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  <c r="AA944" s="135"/>
      <c r="AB944" s="135"/>
      <c r="AC944" s="135"/>
      <c r="AD944" s="135"/>
      <c r="AE944" s="135"/>
    </row>
    <row r="945" spans="1:31" ht="12.75" customHeight="1" x14ac:dyDescent="0.2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  <c r="AA945" s="135"/>
      <c r="AB945" s="135"/>
      <c r="AC945" s="135"/>
      <c r="AD945" s="135"/>
      <c r="AE945" s="135"/>
    </row>
    <row r="946" spans="1:31" ht="12.75" customHeight="1" x14ac:dyDescent="0.2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  <c r="AA946" s="135"/>
      <c r="AB946" s="135"/>
      <c r="AC946" s="135"/>
      <c r="AD946" s="135"/>
      <c r="AE946" s="135"/>
    </row>
    <row r="947" spans="1:31" ht="12.75" customHeight="1" x14ac:dyDescent="0.2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  <c r="AA947" s="135"/>
      <c r="AB947" s="135"/>
      <c r="AC947" s="135"/>
      <c r="AD947" s="135"/>
      <c r="AE947" s="135"/>
    </row>
    <row r="948" spans="1:31" ht="12.75" customHeight="1" x14ac:dyDescent="0.2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  <c r="AA948" s="135"/>
      <c r="AB948" s="135"/>
      <c r="AC948" s="135"/>
      <c r="AD948" s="135"/>
      <c r="AE948" s="135"/>
    </row>
    <row r="949" spans="1:31" ht="12.75" customHeight="1" x14ac:dyDescent="0.2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  <c r="AA949" s="135"/>
      <c r="AB949" s="135"/>
      <c r="AC949" s="135"/>
      <c r="AD949" s="135"/>
      <c r="AE949" s="135"/>
    </row>
    <row r="950" spans="1:31" ht="12.75" customHeight="1" x14ac:dyDescent="0.2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  <c r="AA950" s="135"/>
      <c r="AB950" s="135"/>
      <c r="AC950" s="135"/>
      <c r="AD950" s="135"/>
      <c r="AE950" s="135"/>
    </row>
    <row r="951" spans="1:31" ht="12.75" customHeight="1" x14ac:dyDescent="0.2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  <c r="AA951" s="135"/>
      <c r="AB951" s="135"/>
      <c r="AC951" s="135"/>
      <c r="AD951" s="135"/>
      <c r="AE951" s="135"/>
    </row>
    <row r="952" spans="1:31" ht="12.75" customHeight="1" x14ac:dyDescent="0.2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  <c r="AA952" s="135"/>
      <c r="AB952" s="135"/>
      <c r="AC952" s="135"/>
      <c r="AD952" s="135"/>
      <c r="AE952" s="135"/>
    </row>
    <row r="953" spans="1:31" ht="12.75" customHeight="1" x14ac:dyDescent="0.2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  <c r="AA953" s="135"/>
      <c r="AB953" s="135"/>
      <c r="AC953" s="135"/>
      <c r="AD953" s="135"/>
      <c r="AE953" s="135"/>
    </row>
    <row r="954" spans="1:31" ht="12.75" customHeight="1" x14ac:dyDescent="0.2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  <c r="AA954" s="135"/>
      <c r="AB954" s="135"/>
      <c r="AC954" s="135"/>
      <c r="AD954" s="135"/>
      <c r="AE954" s="135"/>
    </row>
    <row r="955" spans="1:31" ht="12.75" customHeight="1" x14ac:dyDescent="0.2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  <c r="AA955" s="135"/>
      <c r="AB955" s="135"/>
      <c r="AC955" s="135"/>
      <c r="AD955" s="135"/>
      <c r="AE955" s="135"/>
    </row>
    <row r="956" spans="1:31" ht="12.75" customHeight="1" x14ac:dyDescent="0.2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  <c r="AA956" s="135"/>
      <c r="AB956" s="135"/>
      <c r="AC956" s="135"/>
      <c r="AD956" s="135"/>
      <c r="AE956" s="135"/>
    </row>
    <row r="957" spans="1:31" ht="12.75" customHeight="1" x14ac:dyDescent="0.2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  <c r="AA957" s="135"/>
      <c r="AB957" s="135"/>
      <c r="AC957" s="135"/>
      <c r="AD957" s="135"/>
      <c r="AE957" s="135"/>
    </row>
    <row r="958" spans="1:31" ht="12.75" customHeight="1" x14ac:dyDescent="0.2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  <c r="AA958" s="135"/>
      <c r="AB958" s="135"/>
      <c r="AC958" s="135"/>
      <c r="AD958" s="135"/>
      <c r="AE958" s="135"/>
    </row>
    <row r="959" spans="1:31" ht="12.75" customHeight="1" x14ac:dyDescent="0.2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  <c r="AA959" s="135"/>
      <c r="AB959" s="135"/>
      <c r="AC959" s="135"/>
      <c r="AD959" s="135"/>
      <c r="AE959" s="135"/>
    </row>
    <row r="960" spans="1:31" ht="12.75" customHeight="1" x14ac:dyDescent="0.2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  <c r="AA960" s="135"/>
      <c r="AB960" s="135"/>
      <c r="AC960" s="135"/>
      <c r="AD960" s="135"/>
      <c r="AE960" s="135"/>
    </row>
    <row r="961" spans="1:31" ht="12.75" customHeight="1" x14ac:dyDescent="0.2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  <c r="AA961" s="135"/>
      <c r="AB961" s="135"/>
      <c r="AC961" s="135"/>
      <c r="AD961" s="135"/>
      <c r="AE961" s="135"/>
    </row>
    <row r="962" spans="1:31" ht="12.75" customHeight="1" x14ac:dyDescent="0.2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  <c r="AA962" s="135"/>
      <c r="AB962" s="135"/>
      <c r="AC962" s="135"/>
      <c r="AD962" s="135"/>
      <c r="AE962" s="135"/>
    </row>
    <row r="963" spans="1:31" ht="12.75" customHeight="1" x14ac:dyDescent="0.2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  <c r="AA963" s="135"/>
      <c r="AB963" s="135"/>
      <c r="AC963" s="135"/>
      <c r="AD963" s="135"/>
      <c r="AE963" s="135"/>
    </row>
    <row r="964" spans="1:31" ht="12.75" customHeight="1" x14ac:dyDescent="0.2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  <c r="AA964" s="135"/>
      <c r="AB964" s="135"/>
      <c r="AC964" s="135"/>
      <c r="AD964" s="135"/>
      <c r="AE964" s="135"/>
    </row>
    <row r="965" spans="1:31" ht="12.75" customHeight="1" x14ac:dyDescent="0.2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  <c r="AA965" s="135"/>
      <c r="AB965" s="135"/>
      <c r="AC965" s="135"/>
      <c r="AD965" s="135"/>
      <c r="AE965" s="135"/>
    </row>
    <row r="966" spans="1:31" ht="12.75" customHeight="1" x14ac:dyDescent="0.2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  <c r="AA966" s="135"/>
      <c r="AB966" s="135"/>
      <c r="AC966" s="135"/>
      <c r="AD966" s="135"/>
      <c r="AE966" s="135"/>
    </row>
    <row r="967" spans="1:31" ht="12.75" customHeight="1" x14ac:dyDescent="0.2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  <c r="AA967" s="135"/>
      <c r="AB967" s="135"/>
      <c r="AC967" s="135"/>
      <c r="AD967" s="135"/>
      <c r="AE967" s="135"/>
    </row>
    <row r="968" spans="1:31" ht="12.75" customHeight="1" x14ac:dyDescent="0.2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  <c r="AA968" s="135"/>
      <c r="AB968" s="135"/>
      <c r="AC968" s="135"/>
      <c r="AD968" s="135"/>
      <c r="AE968" s="135"/>
    </row>
    <row r="969" spans="1:31" ht="12.75" customHeight="1" x14ac:dyDescent="0.2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  <c r="AA969" s="135"/>
      <c r="AB969" s="135"/>
      <c r="AC969" s="135"/>
      <c r="AD969" s="135"/>
      <c r="AE969" s="135"/>
    </row>
    <row r="970" spans="1:31" ht="12.75" customHeight="1" x14ac:dyDescent="0.2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  <c r="AA970" s="135"/>
      <c r="AB970" s="135"/>
      <c r="AC970" s="135"/>
      <c r="AD970" s="135"/>
      <c r="AE970" s="135"/>
    </row>
    <row r="971" spans="1:31" ht="12.75" customHeight="1" x14ac:dyDescent="0.2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  <c r="AA971" s="135"/>
      <c r="AB971" s="135"/>
      <c r="AC971" s="135"/>
      <c r="AD971" s="135"/>
      <c r="AE971" s="135"/>
    </row>
    <row r="972" spans="1:31" ht="12.75" customHeight="1" x14ac:dyDescent="0.2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  <c r="AA972" s="135"/>
      <c r="AB972" s="135"/>
      <c r="AC972" s="135"/>
      <c r="AD972" s="135"/>
      <c r="AE972" s="135"/>
    </row>
    <row r="973" spans="1:31" ht="12.75" customHeight="1" x14ac:dyDescent="0.2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  <c r="AA973" s="135"/>
      <c r="AB973" s="135"/>
      <c r="AC973" s="135"/>
      <c r="AD973" s="135"/>
      <c r="AE973" s="135"/>
    </row>
    <row r="974" spans="1:31" ht="12.75" customHeight="1" x14ac:dyDescent="0.2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  <c r="AA974" s="135"/>
      <c r="AB974" s="135"/>
      <c r="AC974" s="135"/>
      <c r="AD974" s="135"/>
      <c r="AE974" s="135"/>
    </row>
    <row r="975" spans="1:31" ht="12.75" customHeight="1" x14ac:dyDescent="0.2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  <c r="AA975" s="135"/>
      <c r="AB975" s="135"/>
      <c r="AC975" s="135"/>
      <c r="AD975" s="135"/>
      <c r="AE975" s="135"/>
    </row>
    <row r="976" spans="1:31" ht="12.75" customHeight="1" x14ac:dyDescent="0.2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  <c r="AA976" s="135"/>
      <c r="AB976" s="135"/>
      <c r="AC976" s="135"/>
      <c r="AD976" s="135"/>
      <c r="AE976" s="135"/>
    </row>
    <row r="977" spans="1:31" ht="12.75" customHeight="1" x14ac:dyDescent="0.2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  <c r="AA977" s="135"/>
      <c r="AB977" s="135"/>
      <c r="AC977" s="135"/>
      <c r="AD977" s="135"/>
      <c r="AE977" s="135"/>
    </row>
    <row r="978" spans="1:31" ht="12.75" customHeight="1" x14ac:dyDescent="0.2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  <c r="AA978" s="135"/>
      <c r="AB978" s="135"/>
      <c r="AC978" s="135"/>
      <c r="AD978" s="135"/>
      <c r="AE978" s="135"/>
    </row>
    <row r="979" spans="1:31" ht="12.75" customHeight="1" x14ac:dyDescent="0.2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  <c r="AA979" s="135"/>
      <c r="AB979" s="135"/>
      <c r="AC979" s="135"/>
      <c r="AD979" s="135"/>
      <c r="AE979" s="135"/>
    </row>
    <row r="980" spans="1:31" ht="12.75" customHeight="1" x14ac:dyDescent="0.2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  <c r="AA980" s="135"/>
      <c r="AB980" s="135"/>
      <c r="AC980" s="135"/>
      <c r="AD980" s="135"/>
      <c r="AE980" s="135"/>
    </row>
    <row r="981" spans="1:31" ht="12.75" customHeight="1" x14ac:dyDescent="0.2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  <c r="AA981" s="135"/>
      <c r="AB981" s="135"/>
      <c r="AC981" s="135"/>
      <c r="AD981" s="135"/>
      <c r="AE981" s="135"/>
    </row>
    <row r="982" spans="1:31" ht="12.75" customHeight="1" x14ac:dyDescent="0.2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  <c r="AA982" s="135"/>
      <c r="AB982" s="135"/>
      <c r="AC982" s="135"/>
      <c r="AD982" s="135"/>
      <c r="AE982" s="135"/>
    </row>
    <row r="983" spans="1:31" ht="12.75" customHeight="1" x14ac:dyDescent="0.2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  <c r="AA983" s="135"/>
      <c r="AB983" s="135"/>
      <c r="AC983" s="135"/>
      <c r="AD983" s="135"/>
      <c r="AE983" s="135"/>
    </row>
    <row r="984" spans="1:31" ht="12.75" customHeight="1" x14ac:dyDescent="0.2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  <c r="AA984" s="135"/>
      <c r="AB984" s="135"/>
      <c r="AC984" s="135"/>
      <c r="AD984" s="135"/>
      <c r="AE984" s="135"/>
    </row>
    <row r="985" spans="1:31" ht="12.75" customHeight="1" x14ac:dyDescent="0.2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  <c r="AA985" s="135"/>
      <c r="AB985" s="135"/>
      <c r="AC985" s="135"/>
      <c r="AD985" s="135"/>
      <c r="AE985" s="135"/>
    </row>
    <row r="986" spans="1:31" ht="12.75" customHeight="1" x14ac:dyDescent="0.2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  <c r="AA986" s="135"/>
      <c r="AB986" s="135"/>
      <c r="AC986" s="135"/>
      <c r="AD986" s="135"/>
      <c r="AE986" s="135"/>
    </row>
    <row r="987" spans="1:31" ht="12.75" customHeight="1" x14ac:dyDescent="0.2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  <c r="AA987" s="135"/>
      <c r="AB987" s="135"/>
      <c r="AC987" s="135"/>
      <c r="AD987" s="135"/>
      <c r="AE987" s="135"/>
    </row>
    <row r="988" spans="1:31" ht="12.75" customHeight="1" x14ac:dyDescent="0.2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  <c r="AA988" s="135"/>
      <c r="AB988" s="135"/>
      <c r="AC988" s="135"/>
      <c r="AD988" s="135"/>
      <c r="AE988" s="135"/>
    </row>
    <row r="989" spans="1:31" ht="12.75" customHeight="1" x14ac:dyDescent="0.2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  <c r="AA989" s="135"/>
      <c r="AB989" s="135"/>
      <c r="AC989" s="135"/>
      <c r="AD989" s="135"/>
      <c r="AE989" s="135"/>
    </row>
    <row r="990" spans="1:31" ht="12.75" customHeight="1" x14ac:dyDescent="0.2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  <c r="AA990" s="135"/>
      <c r="AB990" s="135"/>
      <c r="AC990" s="135"/>
      <c r="AD990" s="135"/>
      <c r="AE990" s="135"/>
    </row>
    <row r="991" spans="1:31" ht="12.75" customHeight="1" x14ac:dyDescent="0.2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  <c r="AA991" s="135"/>
      <c r="AB991" s="135"/>
      <c r="AC991" s="135"/>
      <c r="AD991" s="135"/>
      <c r="AE991" s="135"/>
    </row>
    <row r="992" spans="1:31" ht="12.75" customHeight="1" x14ac:dyDescent="0.2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  <c r="AA992" s="135"/>
      <c r="AB992" s="135"/>
      <c r="AC992" s="135"/>
      <c r="AD992" s="135"/>
      <c r="AE992" s="135"/>
    </row>
    <row r="993" spans="1:31" ht="12.75" customHeight="1" x14ac:dyDescent="0.2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  <c r="AA993" s="135"/>
      <c r="AB993" s="135"/>
      <c r="AC993" s="135"/>
      <c r="AD993" s="135"/>
      <c r="AE993" s="135"/>
    </row>
    <row r="994" spans="1:31" ht="12.75" customHeight="1" x14ac:dyDescent="0.2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  <c r="AA994" s="135"/>
      <c r="AB994" s="135"/>
      <c r="AC994" s="135"/>
      <c r="AD994" s="135"/>
      <c r="AE994" s="135"/>
    </row>
    <row r="995" spans="1:31" ht="12.75" customHeight="1" x14ac:dyDescent="0.2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  <c r="AA995" s="135"/>
      <c r="AB995" s="135"/>
      <c r="AC995" s="135"/>
      <c r="AD995" s="135"/>
      <c r="AE995" s="135"/>
    </row>
    <row r="996" spans="1:31" ht="12.75" customHeight="1" x14ac:dyDescent="0.2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  <c r="AA996" s="135"/>
      <c r="AB996" s="135"/>
      <c r="AC996" s="135"/>
      <c r="AD996" s="135"/>
      <c r="AE996" s="135"/>
    </row>
    <row r="997" spans="1:31" ht="12.75" customHeight="1" x14ac:dyDescent="0.2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  <c r="AA997" s="135"/>
      <c r="AB997" s="135"/>
      <c r="AC997" s="135"/>
      <c r="AD997" s="135"/>
      <c r="AE997" s="135"/>
    </row>
    <row r="998" spans="1:31" ht="12.75" customHeight="1" x14ac:dyDescent="0.2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  <c r="AA998" s="135"/>
      <c r="AB998" s="135"/>
      <c r="AC998" s="135"/>
      <c r="AD998" s="135"/>
      <c r="AE998" s="135"/>
    </row>
    <row r="999" spans="1:31" ht="12.75" customHeight="1" x14ac:dyDescent="0.2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  <c r="AA999" s="135"/>
      <c r="AB999" s="135"/>
      <c r="AC999" s="135"/>
      <c r="AD999" s="135"/>
      <c r="AE999" s="135"/>
    </row>
    <row r="1000" spans="1:31" ht="12.75" customHeight="1" x14ac:dyDescent="0.2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  <c r="AA1000" s="135"/>
      <c r="AB1000" s="135"/>
      <c r="AC1000" s="135"/>
      <c r="AD1000" s="135"/>
      <c r="AE1000" s="135"/>
    </row>
  </sheetData>
  <mergeCells count="84">
    <mergeCell ref="F56:H56"/>
    <mergeCell ref="F58:H58"/>
    <mergeCell ref="I58:K58"/>
    <mergeCell ref="M58:N58"/>
    <mergeCell ref="F63:H63"/>
    <mergeCell ref="I63:K63"/>
    <mergeCell ref="M63:N63"/>
    <mergeCell ref="I56:K56"/>
    <mergeCell ref="M56:N56"/>
    <mergeCell ref="U56:W56"/>
    <mergeCell ref="AB56:AD56"/>
    <mergeCell ref="S57:T57"/>
    <mergeCell ref="U57:W57"/>
    <mergeCell ref="AB57:AD57"/>
    <mergeCell ref="Y56:Z56"/>
    <mergeCell ref="Y57:Z57"/>
    <mergeCell ref="AB54:AD54"/>
    <mergeCell ref="U55:W55"/>
    <mergeCell ref="Y55:Z55"/>
    <mergeCell ref="AB55:AD55"/>
    <mergeCell ref="A44:B44"/>
    <mergeCell ref="A45:B45"/>
    <mergeCell ref="A51:B51"/>
    <mergeCell ref="F54:H54"/>
    <mergeCell ref="I54:K54"/>
    <mergeCell ref="L54:O54"/>
    <mergeCell ref="P54:R54"/>
    <mergeCell ref="U54:W54"/>
    <mergeCell ref="Y54:Z54"/>
    <mergeCell ref="A26:B26"/>
    <mergeCell ref="A27:B27"/>
    <mergeCell ref="A35:B35"/>
    <mergeCell ref="A36:B36"/>
    <mergeCell ref="A43:B43"/>
    <mergeCell ref="V12:Y12"/>
    <mergeCell ref="O13:S13"/>
    <mergeCell ref="A15:D15"/>
    <mergeCell ref="I13:I14"/>
    <mergeCell ref="J13:N13"/>
    <mergeCell ref="W13:W14"/>
    <mergeCell ref="X13:X14"/>
    <mergeCell ref="Y13:Y14"/>
    <mergeCell ref="A8:F8"/>
    <mergeCell ref="A9:F9"/>
    <mergeCell ref="A12:D14"/>
    <mergeCell ref="E12:I12"/>
    <mergeCell ref="J12:T12"/>
    <mergeCell ref="F76:J76"/>
    <mergeCell ref="T76:X76"/>
    <mergeCell ref="F64:H64"/>
    <mergeCell ref="I64:K64"/>
    <mergeCell ref="M64:N64"/>
    <mergeCell ref="F65:H65"/>
    <mergeCell ref="I65:K65"/>
    <mergeCell ref="F66:H66"/>
    <mergeCell ref="I66:K66"/>
    <mergeCell ref="I68:K68"/>
    <mergeCell ref="F74:J74"/>
    <mergeCell ref="T74:X74"/>
    <mergeCell ref="F75:J75"/>
    <mergeCell ref="T75:X75"/>
    <mergeCell ref="M65:N65"/>
    <mergeCell ref="M66:N66"/>
    <mergeCell ref="A6:F6"/>
    <mergeCell ref="A7:F7"/>
    <mergeCell ref="Z12:AD12"/>
    <mergeCell ref="AE12:AE14"/>
    <mergeCell ref="Z13:Z14"/>
    <mergeCell ref="AA13:AA14"/>
    <mergeCell ref="AB13:AB14"/>
    <mergeCell ref="AC13:AC14"/>
    <mergeCell ref="AD13:AD14"/>
    <mergeCell ref="E13:E14"/>
    <mergeCell ref="F13:F14"/>
    <mergeCell ref="G13:G14"/>
    <mergeCell ref="H13:H14"/>
    <mergeCell ref="U12:U14"/>
    <mergeCell ref="T13:T14"/>
    <mergeCell ref="V13:V14"/>
    <mergeCell ref="AD1:AE1"/>
    <mergeCell ref="AD2:AE2"/>
    <mergeCell ref="A3:AE3"/>
    <mergeCell ref="A4:AE4"/>
    <mergeCell ref="A5:F5"/>
  </mergeCells>
  <printOptions horizontalCentered="1"/>
  <pageMargins left="0.15" right="1.1499999999999999" top="0.5" bottom="0.25" header="0" footer="0"/>
  <pageSetup paperSize="9" scale="4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F5496"/>
  </sheetPr>
  <dimension ref="A1:AE1000"/>
  <sheetViews>
    <sheetView topLeftCell="A31" workbookViewId="0">
      <selection activeCell="A5" sqref="A5:F5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1" t="s">
        <v>0</v>
      </c>
      <c r="AE1" s="152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3" t="s">
        <v>1</v>
      </c>
      <c r="AE2" s="152"/>
    </row>
    <row r="3" spans="1:31" ht="36" customHeight="1" x14ac:dyDescent="0.2">
      <c r="A3" s="154" t="s">
        <v>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</row>
    <row r="4" spans="1:31" ht="25.5" customHeight="1" x14ac:dyDescent="0.2">
      <c r="A4" s="155" t="str">
        <f>CONSOLIDATED!A4</f>
        <v>For the month of DECEMBER 2019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</row>
    <row r="5" spans="1:31" ht="15.75" customHeight="1" x14ac:dyDescent="0.2">
      <c r="A5" s="156" t="s">
        <v>4</v>
      </c>
      <c r="B5" s="152"/>
      <c r="C5" s="152"/>
      <c r="D5" s="152"/>
      <c r="E5" s="152"/>
      <c r="F5" s="15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56" t="s">
        <v>99</v>
      </c>
      <c r="B6" s="152"/>
      <c r="C6" s="152"/>
      <c r="D6" s="152"/>
      <c r="E6" s="152"/>
      <c r="F6" s="152"/>
      <c r="G6" s="152"/>
      <c r="H6" s="15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56" t="s">
        <v>6</v>
      </c>
      <c r="B7" s="152"/>
      <c r="C7" s="152"/>
      <c r="D7" s="152"/>
      <c r="E7" s="152"/>
      <c r="F7" s="152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56" t="s">
        <v>101</v>
      </c>
      <c r="B8" s="152"/>
      <c r="C8" s="152"/>
      <c r="D8" s="152"/>
      <c r="E8" s="152"/>
      <c r="F8" s="152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56" t="s">
        <v>10</v>
      </c>
      <c r="B9" s="152"/>
      <c r="C9" s="152"/>
      <c r="D9" s="152"/>
      <c r="E9" s="152"/>
      <c r="F9" s="152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12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85" t="s">
        <v>14</v>
      </c>
      <c r="B12" s="186"/>
      <c r="C12" s="186"/>
      <c r="D12" s="187"/>
      <c r="E12" s="171" t="s">
        <v>15</v>
      </c>
      <c r="F12" s="172"/>
      <c r="G12" s="172"/>
      <c r="H12" s="172"/>
      <c r="I12" s="173"/>
      <c r="J12" s="171" t="s">
        <v>16</v>
      </c>
      <c r="K12" s="172"/>
      <c r="L12" s="172"/>
      <c r="M12" s="172"/>
      <c r="N12" s="172"/>
      <c r="O12" s="172"/>
      <c r="P12" s="172"/>
      <c r="Q12" s="172"/>
      <c r="R12" s="172"/>
      <c r="S12" s="172"/>
      <c r="T12" s="173"/>
      <c r="U12" s="174" t="s">
        <v>17</v>
      </c>
      <c r="V12" s="171" t="s">
        <v>18</v>
      </c>
      <c r="W12" s="172"/>
      <c r="X12" s="172"/>
      <c r="Y12" s="173"/>
      <c r="Z12" s="171" t="s">
        <v>19</v>
      </c>
      <c r="AA12" s="172"/>
      <c r="AB12" s="172"/>
      <c r="AC12" s="172"/>
      <c r="AD12" s="173"/>
      <c r="AE12" s="157" t="s">
        <v>20</v>
      </c>
    </row>
    <row r="13" spans="1:31" ht="22.5" customHeight="1" x14ac:dyDescent="0.2">
      <c r="A13" s="188"/>
      <c r="B13" s="152"/>
      <c r="C13" s="152"/>
      <c r="D13" s="158"/>
      <c r="E13" s="160" t="s">
        <v>21</v>
      </c>
      <c r="F13" s="162" t="s">
        <v>22</v>
      </c>
      <c r="G13" s="164" t="s">
        <v>23</v>
      </c>
      <c r="H13" s="162" t="s">
        <v>24</v>
      </c>
      <c r="I13" s="165" t="s">
        <v>25</v>
      </c>
      <c r="J13" s="195" t="s">
        <v>26</v>
      </c>
      <c r="K13" s="170"/>
      <c r="L13" s="170"/>
      <c r="M13" s="170"/>
      <c r="N13" s="193"/>
      <c r="O13" s="192" t="s">
        <v>27</v>
      </c>
      <c r="P13" s="170"/>
      <c r="Q13" s="170"/>
      <c r="R13" s="170"/>
      <c r="S13" s="193"/>
      <c r="T13" s="177" t="s">
        <v>25</v>
      </c>
      <c r="U13" s="175"/>
      <c r="V13" s="160" t="s">
        <v>21</v>
      </c>
      <c r="W13" s="162" t="s">
        <v>22</v>
      </c>
      <c r="X13" s="162" t="s">
        <v>24</v>
      </c>
      <c r="Y13" s="165" t="s">
        <v>25</v>
      </c>
      <c r="Z13" s="160" t="s">
        <v>21</v>
      </c>
      <c r="AA13" s="162" t="s">
        <v>22</v>
      </c>
      <c r="AB13" s="164" t="s">
        <v>23</v>
      </c>
      <c r="AC13" s="162" t="s">
        <v>24</v>
      </c>
      <c r="AD13" s="165" t="s">
        <v>25</v>
      </c>
      <c r="AE13" s="158"/>
    </row>
    <row r="14" spans="1:31" ht="38.25" customHeight="1" x14ac:dyDescent="0.2">
      <c r="A14" s="189"/>
      <c r="B14" s="170"/>
      <c r="C14" s="170"/>
      <c r="D14" s="159"/>
      <c r="E14" s="161"/>
      <c r="F14" s="163"/>
      <c r="G14" s="163"/>
      <c r="H14" s="163"/>
      <c r="I14" s="166"/>
      <c r="J14" s="11" t="s">
        <v>21</v>
      </c>
      <c r="K14" s="12" t="s">
        <v>22</v>
      </c>
      <c r="L14" s="13" t="s">
        <v>23</v>
      </c>
      <c r="M14" s="12" t="s">
        <v>24</v>
      </c>
      <c r="N14" s="14" t="s">
        <v>28</v>
      </c>
      <c r="O14" s="12" t="s">
        <v>21</v>
      </c>
      <c r="P14" s="12" t="s">
        <v>22</v>
      </c>
      <c r="Q14" s="13" t="s">
        <v>23</v>
      </c>
      <c r="R14" s="12" t="s">
        <v>24</v>
      </c>
      <c r="S14" s="14" t="s">
        <v>28</v>
      </c>
      <c r="T14" s="166"/>
      <c r="U14" s="176"/>
      <c r="V14" s="161"/>
      <c r="W14" s="163"/>
      <c r="X14" s="163"/>
      <c r="Y14" s="166"/>
      <c r="Z14" s="161"/>
      <c r="AA14" s="163"/>
      <c r="AB14" s="163"/>
      <c r="AC14" s="163"/>
      <c r="AD14" s="166"/>
      <c r="AE14" s="159"/>
    </row>
    <row r="15" spans="1:31" ht="17.25" customHeight="1" x14ac:dyDescent="0.2">
      <c r="A15" s="194" t="s">
        <v>29</v>
      </c>
      <c r="B15" s="172"/>
      <c r="C15" s="172"/>
      <c r="D15" s="173"/>
      <c r="E15" s="15" t="s">
        <v>30</v>
      </c>
      <c r="F15" s="16" t="s">
        <v>31</v>
      </c>
      <c r="G15" s="16" t="s">
        <v>32</v>
      </c>
      <c r="H15" s="16" t="s">
        <v>33</v>
      </c>
      <c r="I15" s="17" t="s">
        <v>34</v>
      </c>
      <c r="J15" s="18">
        <v>7</v>
      </c>
      <c r="K15" s="19">
        <v>8</v>
      </c>
      <c r="L15" s="19">
        <v>9</v>
      </c>
      <c r="M15" s="19">
        <v>10</v>
      </c>
      <c r="N15" s="20" t="s">
        <v>35</v>
      </c>
      <c r="O15" s="19">
        <v>12</v>
      </c>
      <c r="P15" s="19">
        <v>13</v>
      </c>
      <c r="Q15" s="19">
        <v>14</v>
      </c>
      <c r="R15" s="19">
        <v>15</v>
      </c>
      <c r="S15" s="20" t="s">
        <v>36</v>
      </c>
      <c r="T15" s="21" t="s">
        <v>37</v>
      </c>
      <c r="U15" s="22" t="s">
        <v>38</v>
      </c>
      <c r="V15" s="18">
        <v>19</v>
      </c>
      <c r="W15" s="19">
        <v>20</v>
      </c>
      <c r="X15" s="19">
        <v>21</v>
      </c>
      <c r="Y15" s="17" t="s">
        <v>39</v>
      </c>
      <c r="Z15" s="18">
        <v>23</v>
      </c>
      <c r="AA15" s="19">
        <v>24</v>
      </c>
      <c r="AB15" s="19">
        <v>25</v>
      </c>
      <c r="AC15" s="19">
        <v>26</v>
      </c>
      <c r="AD15" s="17" t="s">
        <v>40</v>
      </c>
      <c r="AE15" s="23">
        <v>28</v>
      </c>
    </row>
    <row r="16" spans="1:31" ht="17.25" customHeight="1" x14ac:dyDescent="0.2">
      <c r="A16" s="25" t="str">
        <f>CONSOLIDATED!A16</f>
        <v>OCTOBER</v>
      </c>
      <c r="B16" s="26"/>
      <c r="C16" s="26"/>
      <c r="D16" s="27"/>
      <c r="E16" s="7"/>
      <c r="F16" s="8"/>
      <c r="G16" s="8"/>
      <c r="H16" s="8"/>
      <c r="I16" s="10"/>
      <c r="J16" s="7"/>
      <c r="K16" s="28"/>
      <c r="L16" s="28"/>
      <c r="M16" s="28"/>
      <c r="N16" s="29"/>
      <c r="O16" s="28"/>
      <c r="P16" s="8"/>
      <c r="Q16" s="8"/>
      <c r="R16" s="8"/>
      <c r="S16" s="30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5" t="s">
        <v>42</v>
      </c>
      <c r="B17" s="36"/>
      <c r="C17" s="3"/>
      <c r="D17" s="37"/>
      <c r="E17" s="38">
        <v>1074653</v>
      </c>
      <c r="F17" s="39">
        <v>117000</v>
      </c>
      <c r="G17" s="40"/>
      <c r="H17" s="40"/>
      <c r="I17" s="42">
        <f t="shared" ref="I17:I20" si="0">SUM(E17:H17)</f>
        <v>1191653</v>
      </c>
      <c r="J17" s="38"/>
      <c r="K17" s="43"/>
      <c r="L17" s="43"/>
      <c r="M17" s="43"/>
      <c r="N17" s="43">
        <f t="shared" ref="N17:N20" si="1">SUM(J17:M17)</f>
        <v>0</v>
      </c>
      <c r="O17" s="43"/>
      <c r="P17" s="40"/>
      <c r="Q17" s="40"/>
      <c r="R17" s="40"/>
      <c r="S17" s="40">
        <f t="shared" ref="S17:S20" si="2">SUM(O17:R17)</f>
        <v>0</v>
      </c>
      <c r="T17" s="42">
        <f t="shared" ref="T17:T20" si="3">N17+S17</f>
        <v>0</v>
      </c>
      <c r="U17" s="44">
        <f t="shared" ref="U17:U20" si="4">I17+T17</f>
        <v>1191653</v>
      </c>
      <c r="V17" s="41"/>
      <c r="W17" s="40"/>
      <c r="X17" s="40"/>
      <c r="Y17" s="47">
        <f t="shared" ref="Y17:Y20" si="5">SUM(V17:X17)</f>
        <v>0</v>
      </c>
      <c r="Z17" s="41">
        <f t="shared" ref="Z17:AA17" si="6">E17+J17+O17+V17</f>
        <v>1074653</v>
      </c>
      <c r="AA17" s="40">
        <f t="shared" si="6"/>
        <v>117000</v>
      </c>
      <c r="AB17" s="40"/>
      <c r="AC17" s="40"/>
      <c r="AD17" s="48">
        <f t="shared" ref="AD17:AD20" si="7">SUM(Z17:AC17)</f>
        <v>1191653</v>
      </c>
      <c r="AE17" s="49" t="s">
        <v>43</v>
      </c>
    </row>
    <row r="18" spans="1:31" ht="17.25" customHeight="1" x14ac:dyDescent="0.2">
      <c r="A18" s="51" t="s">
        <v>44</v>
      </c>
      <c r="B18" s="3"/>
      <c r="C18" s="3"/>
      <c r="D18" s="37"/>
      <c r="E18" s="52">
        <v>521055.52</v>
      </c>
      <c r="F18" s="53">
        <v>64511.63</v>
      </c>
      <c r="G18" s="54"/>
      <c r="H18" s="54"/>
      <c r="I18" s="42">
        <f t="shared" si="0"/>
        <v>585567.15</v>
      </c>
      <c r="J18" s="76"/>
      <c r="K18" s="56"/>
      <c r="L18" s="54"/>
      <c r="M18" s="54"/>
      <c r="N18" s="43">
        <f t="shared" si="1"/>
        <v>0</v>
      </c>
      <c r="O18" s="54"/>
      <c r="P18" s="54"/>
      <c r="Q18" s="54"/>
      <c r="R18" s="54"/>
      <c r="S18" s="40">
        <f t="shared" si="2"/>
        <v>0</v>
      </c>
      <c r="T18" s="42">
        <f t="shared" si="3"/>
        <v>0</v>
      </c>
      <c r="U18" s="44">
        <f t="shared" si="4"/>
        <v>585567.15</v>
      </c>
      <c r="V18" s="55"/>
      <c r="W18" s="54"/>
      <c r="X18" s="54"/>
      <c r="Y18" s="47">
        <f t="shared" si="5"/>
        <v>0</v>
      </c>
      <c r="Z18" s="41">
        <f t="shared" ref="Z18:AA18" si="8">E18+J18+O18+V18</f>
        <v>521055.52</v>
      </c>
      <c r="AA18" s="40">
        <f t="shared" si="8"/>
        <v>64511.63</v>
      </c>
      <c r="AB18" s="54"/>
      <c r="AC18" s="54"/>
      <c r="AD18" s="48">
        <f t="shared" si="7"/>
        <v>585567.15</v>
      </c>
      <c r="AE18" s="49" t="s">
        <v>45</v>
      </c>
    </row>
    <row r="19" spans="1:31" ht="17.25" customHeight="1" x14ac:dyDescent="0.2">
      <c r="A19" s="51" t="s">
        <v>46</v>
      </c>
      <c r="B19" s="57"/>
      <c r="C19" s="57"/>
      <c r="D19" s="37"/>
      <c r="E19" s="52">
        <v>507894.25</v>
      </c>
      <c r="F19" s="53">
        <v>91077.65</v>
      </c>
      <c r="G19" s="54"/>
      <c r="H19" s="54"/>
      <c r="I19" s="42">
        <f t="shared" si="0"/>
        <v>598971.9</v>
      </c>
      <c r="J19" s="58"/>
      <c r="K19" s="56"/>
      <c r="L19" s="54"/>
      <c r="M19" s="54"/>
      <c r="N19" s="43">
        <f t="shared" si="1"/>
        <v>0</v>
      </c>
      <c r="O19" s="54"/>
      <c r="P19" s="54"/>
      <c r="Q19" s="54"/>
      <c r="R19" s="54"/>
      <c r="S19" s="40">
        <f t="shared" si="2"/>
        <v>0</v>
      </c>
      <c r="T19" s="42">
        <f t="shared" si="3"/>
        <v>0</v>
      </c>
      <c r="U19" s="44">
        <f t="shared" si="4"/>
        <v>598971.9</v>
      </c>
      <c r="V19" s="55"/>
      <c r="W19" s="54"/>
      <c r="X19" s="54"/>
      <c r="Y19" s="47">
        <f t="shared" si="5"/>
        <v>0</v>
      </c>
      <c r="Z19" s="41">
        <f t="shared" ref="Z19:AA19" si="9">E19+J19+O19+V19</f>
        <v>507894.25</v>
      </c>
      <c r="AA19" s="40">
        <f t="shared" si="9"/>
        <v>91077.65</v>
      </c>
      <c r="AB19" s="54"/>
      <c r="AC19" s="54"/>
      <c r="AD19" s="48">
        <f t="shared" si="7"/>
        <v>598971.9</v>
      </c>
      <c r="AE19" s="49" t="s">
        <v>47</v>
      </c>
    </row>
    <row r="20" spans="1:31" ht="17.25" customHeight="1" x14ac:dyDescent="0.2">
      <c r="A20" s="25" t="s">
        <v>48</v>
      </c>
      <c r="B20" s="57"/>
      <c r="C20" s="57"/>
      <c r="D20" s="37"/>
      <c r="E20" s="52">
        <v>29347.25</v>
      </c>
      <c r="F20" s="53">
        <v>4414.25</v>
      </c>
      <c r="G20" s="54"/>
      <c r="H20" s="54"/>
      <c r="I20" s="42">
        <f t="shared" si="0"/>
        <v>33761.5</v>
      </c>
      <c r="J20" s="59"/>
      <c r="K20" s="60"/>
      <c r="L20" s="54"/>
      <c r="M20" s="54"/>
      <c r="N20" s="43">
        <f t="shared" si="1"/>
        <v>0</v>
      </c>
      <c r="O20" s="54"/>
      <c r="P20" s="54"/>
      <c r="Q20" s="54"/>
      <c r="R20" s="54"/>
      <c r="S20" s="40">
        <f t="shared" si="2"/>
        <v>0</v>
      </c>
      <c r="T20" s="42">
        <f t="shared" si="3"/>
        <v>0</v>
      </c>
      <c r="U20" s="44">
        <f t="shared" si="4"/>
        <v>33761.5</v>
      </c>
      <c r="V20" s="55"/>
      <c r="W20" s="54"/>
      <c r="X20" s="54"/>
      <c r="Y20" s="47">
        <f t="shared" si="5"/>
        <v>0</v>
      </c>
      <c r="Z20" s="41">
        <f t="shared" ref="Z20:AA20" si="10">E20+J20+O20+V20</f>
        <v>29347.25</v>
      </c>
      <c r="AA20" s="40">
        <f t="shared" si="10"/>
        <v>4414.25</v>
      </c>
      <c r="AB20" s="54"/>
      <c r="AC20" s="54"/>
      <c r="AD20" s="48">
        <f t="shared" si="7"/>
        <v>33761.5</v>
      </c>
      <c r="AE20" s="49" t="s">
        <v>49</v>
      </c>
    </row>
    <row r="21" spans="1:31" ht="17.25" customHeight="1" x14ac:dyDescent="0.2">
      <c r="A21" s="25" t="s">
        <v>50</v>
      </c>
      <c r="B21" s="57"/>
      <c r="C21" s="57"/>
      <c r="D21" s="37"/>
      <c r="E21" s="55"/>
      <c r="F21" s="54"/>
      <c r="G21" s="54"/>
      <c r="H21" s="54"/>
      <c r="I21" s="42"/>
      <c r="J21" s="55"/>
      <c r="K21" s="54"/>
      <c r="L21" s="54"/>
      <c r="M21" s="54"/>
      <c r="N21" s="43"/>
      <c r="O21" s="54"/>
      <c r="P21" s="54"/>
      <c r="Q21" s="54"/>
      <c r="R21" s="54"/>
      <c r="S21" s="40"/>
      <c r="T21" s="42"/>
      <c r="U21" s="44"/>
      <c r="V21" s="55"/>
      <c r="W21" s="54"/>
      <c r="X21" s="54"/>
      <c r="Y21" s="47"/>
      <c r="Z21" s="55"/>
      <c r="AA21" s="54"/>
      <c r="AB21" s="54"/>
      <c r="AC21" s="54"/>
      <c r="AD21" s="48"/>
      <c r="AE21" s="49"/>
    </row>
    <row r="22" spans="1:31" ht="17.25" customHeight="1" x14ac:dyDescent="0.2">
      <c r="A22" s="25" t="s">
        <v>51</v>
      </c>
      <c r="B22" s="57"/>
      <c r="C22" s="57"/>
      <c r="D22" s="37"/>
      <c r="E22" s="55"/>
      <c r="F22" s="54"/>
      <c r="G22" s="54"/>
      <c r="H22" s="54"/>
      <c r="I22" s="42"/>
      <c r="J22" s="55"/>
      <c r="K22" s="54"/>
      <c r="L22" s="54"/>
      <c r="M22" s="54"/>
      <c r="N22" s="43"/>
      <c r="O22" s="54"/>
      <c r="P22" s="54"/>
      <c r="Q22" s="54"/>
      <c r="R22" s="54"/>
      <c r="S22" s="40"/>
      <c r="T22" s="42"/>
      <c r="U22" s="44"/>
      <c r="V22" s="55"/>
      <c r="W22" s="54"/>
      <c r="X22" s="54"/>
      <c r="Y22" s="47"/>
      <c r="Z22" s="55"/>
      <c r="AA22" s="54"/>
      <c r="AB22" s="54"/>
      <c r="AC22" s="54"/>
      <c r="AD22" s="48"/>
      <c r="AE22" s="62"/>
    </row>
    <row r="23" spans="1:31" ht="17.25" customHeight="1" x14ac:dyDescent="0.2">
      <c r="A23" s="25" t="s">
        <v>52</v>
      </c>
      <c r="B23" s="57"/>
      <c r="C23" s="57"/>
      <c r="D23" s="37"/>
      <c r="E23" s="55"/>
      <c r="F23" s="54"/>
      <c r="G23" s="54"/>
      <c r="H23" s="54"/>
      <c r="I23" s="42"/>
      <c r="J23" s="55"/>
      <c r="K23" s="54"/>
      <c r="L23" s="54"/>
      <c r="M23" s="54"/>
      <c r="N23" s="43"/>
      <c r="O23" s="54"/>
      <c r="P23" s="54"/>
      <c r="Q23" s="54"/>
      <c r="R23" s="54"/>
      <c r="S23" s="40"/>
      <c r="T23" s="42"/>
      <c r="U23" s="44"/>
      <c r="V23" s="55"/>
      <c r="W23" s="54"/>
      <c r="X23" s="54"/>
      <c r="Y23" s="47"/>
      <c r="Z23" s="41"/>
      <c r="AA23" s="40"/>
      <c r="AB23" s="54"/>
      <c r="AC23" s="54"/>
      <c r="AD23" s="48"/>
      <c r="AE23" s="62"/>
    </row>
    <row r="24" spans="1:31" ht="17.25" customHeight="1" x14ac:dyDescent="0.2">
      <c r="A24" s="35"/>
      <c r="B24" s="63" t="s">
        <v>53</v>
      </c>
      <c r="C24" s="63"/>
      <c r="D24" s="64"/>
      <c r="E24" s="65">
        <f t="shared" ref="E24:AD24" si="11">SUM(E18:E23)</f>
        <v>1058297.02</v>
      </c>
      <c r="F24" s="66">
        <f t="shared" si="11"/>
        <v>160003.53</v>
      </c>
      <c r="G24" s="66">
        <f t="shared" si="11"/>
        <v>0</v>
      </c>
      <c r="H24" s="67">
        <f t="shared" si="11"/>
        <v>0</v>
      </c>
      <c r="I24" s="69">
        <f t="shared" si="11"/>
        <v>1218300.55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7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0</v>
      </c>
      <c r="U24" s="65">
        <f t="shared" si="11"/>
        <v>1218300.55</v>
      </c>
      <c r="V24" s="73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1058297.02</v>
      </c>
      <c r="AA24" s="66">
        <f t="shared" si="11"/>
        <v>160003.53</v>
      </c>
      <c r="AB24" s="66">
        <f t="shared" si="11"/>
        <v>0</v>
      </c>
      <c r="AC24" s="67">
        <f t="shared" si="11"/>
        <v>0</v>
      </c>
      <c r="AD24" s="70">
        <f t="shared" si="11"/>
        <v>1218300.55</v>
      </c>
      <c r="AE24" s="62"/>
    </row>
    <row r="25" spans="1:31" ht="17.25" customHeight="1" x14ac:dyDescent="0.2">
      <c r="A25" s="35" t="str">
        <f>CONSOLIDATED!A25</f>
        <v>NOVEMBER</v>
      </c>
      <c r="B25" s="3"/>
      <c r="C25" s="57"/>
      <c r="D25" s="37"/>
      <c r="E25" s="41"/>
      <c r="F25" s="40"/>
      <c r="G25" s="40"/>
      <c r="H25" s="40"/>
      <c r="I25" s="42"/>
      <c r="J25" s="41"/>
      <c r="K25" s="43"/>
      <c r="L25" s="43"/>
      <c r="M25" s="43"/>
      <c r="N25" s="43"/>
      <c r="O25" s="43"/>
      <c r="P25" s="40"/>
      <c r="Q25" s="40"/>
      <c r="R25" s="40"/>
      <c r="S25" s="40"/>
      <c r="T25" s="42"/>
      <c r="U25" s="44"/>
      <c r="V25" s="41"/>
      <c r="W25" s="40"/>
      <c r="X25" s="40"/>
      <c r="Y25" s="42"/>
      <c r="Z25" s="41"/>
      <c r="AA25" s="40"/>
      <c r="AB25" s="40"/>
      <c r="AC25" s="40"/>
      <c r="AD25" s="48"/>
      <c r="AE25" s="50"/>
    </row>
    <row r="26" spans="1:31" ht="17.25" customHeight="1" x14ac:dyDescent="0.2">
      <c r="A26" s="190" t="s">
        <v>54</v>
      </c>
      <c r="B26" s="152"/>
      <c r="C26" s="57"/>
      <c r="D26" s="37"/>
      <c r="E26" s="38">
        <v>2126674</v>
      </c>
      <c r="F26" s="39">
        <v>93000</v>
      </c>
      <c r="G26" s="40"/>
      <c r="H26" s="40"/>
      <c r="I26" s="42">
        <f t="shared" ref="I26:I29" si="12">SUM(E26:H26)</f>
        <v>2219674</v>
      </c>
      <c r="J26" s="41"/>
      <c r="K26" s="43"/>
      <c r="L26" s="43"/>
      <c r="M26" s="43"/>
      <c r="N26" s="54">
        <f t="shared" ref="N26:N29" si="13">SUM(J26:M26)</f>
        <v>0</v>
      </c>
      <c r="O26" s="43"/>
      <c r="P26" s="40"/>
      <c r="Q26" s="40"/>
      <c r="R26" s="40"/>
      <c r="S26" s="40">
        <f t="shared" ref="S26:S29" si="14">SUM(O26:R26)</f>
        <v>0</v>
      </c>
      <c r="T26" s="42">
        <f t="shared" ref="T26:T29" si="15">N26+S26</f>
        <v>0</v>
      </c>
      <c r="U26" s="44">
        <f t="shared" ref="U26:U29" si="16">I26+T26</f>
        <v>2219674</v>
      </c>
      <c r="V26" s="41"/>
      <c r="W26" s="40"/>
      <c r="X26" s="40"/>
      <c r="Y26" s="47">
        <f t="shared" ref="Y26:Y29" si="17">SUM(V26:X26)</f>
        <v>0</v>
      </c>
      <c r="Z26" s="41">
        <f t="shared" ref="Z26:AA26" si="18">E26+J26+O26+V26</f>
        <v>2126674</v>
      </c>
      <c r="AA26" s="40">
        <f t="shared" si="18"/>
        <v>93000</v>
      </c>
      <c r="AB26" s="40"/>
      <c r="AC26" s="40"/>
      <c r="AD26" s="48">
        <f t="shared" ref="AD26:AD29" si="19">Z26+AA26</f>
        <v>2219674</v>
      </c>
      <c r="AE26" s="50"/>
    </row>
    <row r="27" spans="1:31" ht="17.25" customHeight="1" x14ac:dyDescent="0.2">
      <c r="A27" s="191" t="s">
        <v>44</v>
      </c>
      <c r="B27" s="152"/>
      <c r="C27" s="57"/>
      <c r="D27" s="37"/>
      <c r="E27" s="75">
        <v>1860115.13</v>
      </c>
      <c r="F27" s="53">
        <v>42170.17</v>
      </c>
      <c r="G27" s="54"/>
      <c r="H27" s="54"/>
      <c r="I27" s="42">
        <f t="shared" si="12"/>
        <v>1902285.2999999998</v>
      </c>
      <c r="J27" s="76"/>
      <c r="K27" s="56"/>
      <c r="L27" s="54"/>
      <c r="M27" s="54"/>
      <c r="N27" s="54">
        <f t="shared" si="13"/>
        <v>0</v>
      </c>
      <c r="O27" s="54"/>
      <c r="P27" s="54"/>
      <c r="Q27" s="54"/>
      <c r="R27" s="54"/>
      <c r="S27" s="40">
        <f t="shared" si="14"/>
        <v>0</v>
      </c>
      <c r="T27" s="42">
        <f t="shared" si="15"/>
        <v>0</v>
      </c>
      <c r="U27" s="44">
        <f t="shared" si="16"/>
        <v>1902285.2999999998</v>
      </c>
      <c r="V27" s="55"/>
      <c r="W27" s="54"/>
      <c r="X27" s="54"/>
      <c r="Y27" s="47">
        <f t="shared" si="17"/>
        <v>0</v>
      </c>
      <c r="Z27" s="55">
        <f t="shared" ref="Z27:AA27" si="20">E27+J27+O27+V27</f>
        <v>1860115.13</v>
      </c>
      <c r="AA27" s="54">
        <f t="shared" si="20"/>
        <v>42170.17</v>
      </c>
      <c r="AB27" s="54"/>
      <c r="AC27" s="54"/>
      <c r="AD27" s="48">
        <f t="shared" si="19"/>
        <v>1902285.2999999998</v>
      </c>
      <c r="AE27" s="62"/>
    </row>
    <row r="28" spans="1:31" ht="17.25" customHeight="1" x14ac:dyDescent="0.2">
      <c r="A28" s="51" t="s">
        <v>46</v>
      </c>
      <c r="B28" s="78"/>
      <c r="C28" s="57"/>
      <c r="D28" s="37"/>
      <c r="E28" s="52">
        <v>213751.87</v>
      </c>
      <c r="F28" s="53">
        <v>79213.42</v>
      </c>
      <c r="G28" s="54"/>
      <c r="H28" s="54"/>
      <c r="I28" s="42">
        <f t="shared" si="12"/>
        <v>292965.28999999998</v>
      </c>
      <c r="J28" s="58"/>
      <c r="K28" s="56"/>
      <c r="L28" s="54"/>
      <c r="M28" s="54"/>
      <c r="N28" s="54">
        <f t="shared" si="13"/>
        <v>0</v>
      </c>
      <c r="O28" s="54"/>
      <c r="P28" s="54"/>
      <c r="Q28" s="54"/>
      <c r="R28" s="54"/>
      <c r="S28" s="40">
        <f t="shared" si="14"/>
        <v>0</v>
      </c>
      <c r="T28" s="42">
        <f t="shared" si="15"/>
        <v>0</v>
      </c>
      <c r="U28" s="44">
        <f t="shared" si="16"/>
        <v>292965.28999999998</v>
      </c>
      <c r="V28" s="55"/>
      <c r="W28" s="54"/>
      <c r="X28" s="54"/>
      <c r="Y28" s="47">
        <f t="shared" si="17"/>
        <v>0</v>
      </c>
      <c r="Z28" s="55">
        <f t="shared" ref="Z28:AA28" si="21">E28+J28+O28+V28</f>
        <v>213751.87</v>
      </c>
      <c r="AA28" s="54">
        <f t="shared" si="21"/>
        <v>79213.42</v>
      </c>
      <c r="AB28" s="54"/>
      <c r="AC28" s="54"/>
      <c r="AD28" s="48">
        <f t="shared" si="19"/>
        <v>292965.28999999998</v>
      </c>
      <c r="AE28" s="62"/>
    </row>
    <row r="29" spans="1:31" ht="17.25" customHeight="1" x14ac:dyDescent="0.2">
      <c r="A29" s="51" t="s">
        <v>56</v>
      </c>
      <c r="B29" s="78"/>
      <c r="C29" s="57"/>
      <c r="D29" s="37"/>
      <c r="E29" s="52">
        <v>29347.25</v>
      </c>
      <c r="F29" s="53">
        <v>2767.07</v>
      </c>
      <c r="G29" s="54"/>
      <c r="H29" s="54"/>
      <c r="I29" s="42">
        <f t="shared" si="12"/>
        <v>32114.32</v>
      </c>
      <c r="J29" s="59"/>
      <c r="K29" s="60"/>
      <c r="L29" s="54"/>
      <c r="M29" s="54"/>
      <c r="N29" s="54">
        <f t="shared" si="13"/>
        <v>0</v>
      </c>
      <c r="O29" s="54"/>
      <c r="P29" s="54"/>
      <c r="Q29" s="54"/>
      <c r="R29" s="54"/>
      <c r="S29" s="40">
        <f t="shared" si="14"/>
        <v>0</v>
      </c>
      <c r="T29" s="42">
        <f t="shared" si="15"/>
        <v>0</v>
      </c>
      <c r="U29" s="44">
        <f t="shared" si="16"/>
        <v>32114.32</v>
      </c>
      <c r="V29" s="55"/>
      <c r="W29" s="54"/>
      <c r="X29" s="54"/>
      <c r="Y29" s="47">
        <f t="shared" si="17"/>
        <v>0</v>
      </c>
      <c r="Z29" s="79">
        <f t="shared" ref="Z29:AA29" si="22">E29+J29+O29+V29</f>
        <v>29347.25</v>
      </c>
      <c r="AA29" s="54">
        <f t="shared" si="22"/>
        <v>2767.07</v>
      </c>
      <c r="AB29" s="54"/>
      <c r="AC29" s="54"/>
      <c r="AD29" s="72">
        <f t="shared" si="19"/>
        <v>32114.32</v>
      </c>
      <c r="AE29" s="62"/>
    </row>
    <row r="30" spans="1:31" ht="17.25" customHeight="1" x14ac:dyDescent="0.2">
      <c r="A30" s="51" t="s">
        <v>57</v>
      </c>
      <c r="B30" s="78"/>
      <c r="C30" s="57"/>
      <c r="D30" s="37"/>
      <c r="E30" s="55"/>
      <c r="F30" s="54"/>
      <c r="G30" s="54"/>
      <c r="H30" s="54"/>
      <c r="I30" s="42"/>
      <c r="J30" s="55"/>
      <c r="K30" s="54"/>
      <c r="L30" s="54"/>
      <c r="M30" s="54"/>
      <c r="N30" s="54"/>
      <c r="O30" s="54"/>
      <c r="P30" s="54"/>
      <c r="Q30" s="54"/>
      <c r="R30" s="54"/>
      <c r="S30" s="40"/>
      <c r="T30" s="42"/>
      <c r="U30" s="44"/>
      <c r="V30" s="55"/>
      <c r="W30" s="54"/>
      <c r="X30" s="54"/>
      <c r="Y30" s="47"/>
      <c r="Z30" s="79"/>
      <c r="AA30" s="54"/>
      <c r="AB30" s="54"/>
      <c r="AC30" s="54"/>
      <c r="AD30" s="72"/>
      <c r="AE30" s="62"/>
    </row>
    <row r="31" spans="1:31" ht="17.25" customHeight="1" x14ac:dyDescent="0.2">
      <c r="A31" s="51" t="s">
        <v>59</v>
      </c>
      <c r="B31" s="78"/>
      <c r="C31" s="57"/>
      <c r="D31" s="37"/>
      <c r="E31" s="55"/>
      <c r="F31" s="54"/>
      <c r="G31" s="54"/>
      <c r="H31" s="54"/>
      <c r="I31" s="42"/>
      <c r="J31" s="55"/>
      <c r="K31" s="54"/>
      <c r="L31" s="54"/>
      <c r="M31" s="54"/>
      <c r="N31" s="54"/>
      <c r="O31" s="54"/>
      <c r="P31" s="54"/>
      <c r="Q31" s="54"/>
      <c r="R31" s="54"/>
      <c r="S31" s="40"/>
      <c r="T31" s="42"/>
      <c r="U31" s="44"/>
      <c r="V31" s="55"/>
      <c r="W31" s="54"/>
      <c r="X31" s="54"/>
      <c r="Y31" s="47"/>
      <c r="Z31" s="79"/>
      <c r="AA31" s="54"/>
      <c r="AB31" s="54"/>
      <c r="AC31" s="54"/>
      <c r="AD31" s="72"/>
      <c r="AE31" s="62"/>
    </row>
    <row r="32" spans="1:31" ht="17.25" customHeight="1" x14ac:dyDescent="0.2">
      <c r="A32" s="51" t="s">
        <v>60</v>
      </c>
      <c r="B32" s="78"/>
      <c r="C32" s="57"/>
      <c r="D32" s="37"/>
      <c r="E32" s="55"/>
      <c r="F32" s="54"/>
      <c r="G32" s="54"/>
      <c r="H32" s="54"/>
      <c r="I32" s="42"/>
      <c r="J32" s="55"/>
      <c r="K32" s="54"/>
      <c r="L32" s="54"/>
      <c r="M32" s="54"/>
      <c r="N32" s="54"/>
      <c r="O32" s="54"/>
      <c r="P32" s="54"/>
      <c r="Q32" s="54"/>
      <c r="R32" s="54"/>
      <c r="S32" s="40"/>
      <c r="T32" s="42"/>
      <c r="U32" s="44"/>
      <c r="V32" s="55"/>
      <c r="W32" s="54"/>
      <c r="X32" s="54"/>
      <c r="Y32" s="47"/>
      <c r="Z32" s="79"/>
      <c r="AA32" s="54"/>
      <c r="AB32" s="54"/>
      <c r="AC32" s="54"/>
      <c r="AD32" s="72"/>
      <c r="AE32" s="62"/>
    </row>
    <row r="33" spans="1:31" ht="17.25" customHeight="1" x14ac:dyDescent="0.2">
      <c r="A33" s="81"/>
      <c r="B33" s="63" t="s">
        <v>53</v>
      </c>
      <c r="C33" s="63"/>
      <c r="D33" s="64"/>
      <c r="E33" s="65">
        <f t="shared" ref="E33:AD33" si="23">SUM(E27:E32)</f>
        <v>2103214.25</v>
      </c>
      <c r="F33" s="66">
        <f t="shared" si="23"/>
        <v>124150.66</v>
      </c>
      <c r="G33" s="66">
        <f t="shared" si="23"/>
        <v>0</v>
      </c>
      <c r="H33" s="66">
        <f t="shared" si="23"/>
        <v>0</v>
      </c>
      <c r="I33" s="68">
        <f t="shared" si="23"/>
        <v>2227364.9099999997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8">
        <f t="shared" si="23"/>
        <v>0</v>
      </c>
      <c r="U33" s="65">
        <f t="shared" si="23"/>
        <v>2227364.9099999997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8">
        <f t="shared" si="23"/>
        <v>0</v>
      </c>
      <c r="Z33" s="65">
        <f t="shared" si="23"/>
        <v>2103214.25</v>
      </c>
      <c r="AA33" s="66">
        <f t="shared" si="23"/>
        <v>124150.66</v>
      </c>
      <c r="AB33" s="66">
        <f t="shared" si="23"/>
        <v>0</v>
      </c>
      <c r="AC33" s="66">
        <f t="shared" si="23"/>
        <v>0</v>
      </c>
      <c r="AD33" s="68">
        <f t="shared" si="23"/>
        <v>2227364.9099999997</v>
      </c>
      <c r="AE33" s="62"/>
    </row>
    <row r="34" spans="1:31" ht="17.25" customHeight="1" x14ac:dyDescent="0.2">
      <c r="A34" s="35" t="str">
        <f>CONSOLIDATED!A34</f>
        <v>DECEMBER</v>
      </c>
      <c r="B34" s="3"/>
      <c r="C34" s="57"/>
      <c r="D34" s="37"/>
      <c r="E34" s="41"/>
      <c r="F34" s="40"/>
      <c r="G34" s="40"/>
      <c r="H34" s="40"/>
      <c r="I34" s="42"/>
      <c r="J34" s="41"/>
      <c r="K34" s="43"/>
      <c r="L34" s="43"/>
      <c r="M34" s="43"/>
      <c r="N34" s="43"/>
      <c r="O34" s="43"/>
      <c r="P34" s="40"/>
      <c r="Q34" s="40"/>
      <c r="R34" s="40"/>
      <c r="S34" s="40"/>
      <c r="T34" s="42"/>
      <c r="U34" s="44"/>
      <c r="V34" s="46"/>
      <c r="W34" s="40"/>
      <c r="X34" s="40"/>
      <c r="Y34" s="71"/>
      <c r="Z34" s="46"/>
      <c r="AA34" s="40"/>
      <c r="AB34" s="40"/>
      <c r="AC34" s="40"/>
      <c r="AD34" s="72"/>
      <c r="AE34" s="62"/>
    </row>
    <row r="35" spans="1:31" ht="17.25" customHeight="1" x14ac:dyDescent="0.2">
      <c r="A35" s="190" t="s">
        <v>54</v>
      </c>
      <c r="B35" s="152"/>
      <c r="C35" s="57"/>
      <c r="D35" s="37"/>
      <c r="E35" s="38">
        <v>1163090</v>
      </c>
      <c r="F35" s="53">
        <v>124156</v>
      </c>
      <c r="G35" s="40"/>
      <c r="H35" s="40"/>
      <c r="I35" s="42">
        <f t="shared" ref="I35:I38" si="24">SUM(E35:H35)</f>
        <v>1287246</v>
      </c>
      <c r="J35" s="46"/>
      <c r="K35" s="54"/>
      <c r="L35" s="43"/>
      <c r="M35" s="43"/>
      <c r="N35" s="54">
        <f t="shared" ref="N35:N38" si="25">SUM(J35:M35)</f>
        <v>0</v>
      </c>
      <c r="O35" s="43"/>
      <c r="P35" s="40"/>
      <c r="Q35" s="40"/>
      <c r="R35" s="40"/>
      <c r="S35" s="40">
        <f t="shared" ref="S35:S38" si="26">SUM(O35:R35)</f>
        <v>0</v>
      </c>
      <c r="T35" s="42">
        <f t="shared" ref="T35:T38" si="27">N35+S35</f>
        <v>0</v>
      </c>
      <c r="U35" s="44">
        <f t="shared" ref="U35:U38" si="28">I35+T35</f>
        <v>1287246</v>
      </c>
      <c r="V35" s="46"/>
      <c r="W35" s="40"/>
      <c r="X35" s="40"/>
      <c r="Y35" s="74">
        <f t="shared" ref="Y35:Y38" si="29">SUM(V35:X35)</f>
        <v>0</v>
      </c>
      <c r="Z35" s="46">
        <f t="shared" ref="Z35:AA35" si="30">E35+J35+O35+V35</f>
        <v>1163090</v>
      </c>
      <c r="AA35" s="40">
        <f t="shared" si="30"/>
        <v>124156</v>
      </c>
      <c r="AB35" s="40"/>
      <c r="AC35" s="40"/>
      <c r="AD35" s="72">
        <f t="shared" ref="AD35:AD38" si="31">Z35+AA35</f>
        <v>1287246</v>
      </c>
      <c r="AE35" s="62"/>
    </row>
    <row r="36" spans="1:31" ht="17.25" customHeight="1" x14ac:dyDescent="0.2">
      <c r="A36" s="191" t="s">
        <v>44</v>
      </c>
      <c r="B36" s="152"/>
      <c r="C36" s="57"/>
      <c r="D36" s="37"/>
      <c r="E36" s="52">
        <v>1199668.6499999999</v>
      </c>
      <c r="F36" s="53">
        <v>34162.58</v>
      </c>
      <c r="G36" s="54"/>
      <c r="H36" s="54"/>
      <c r="I36" s="42">
        <f t="shared" si="24"/>
        <v>1233831.23</v>
      </c>
      <c r="J36" s="138"/>
      <c r="K36" s="56"/>
      <c r="L36" s="84"/>
      <c r="M36" s="54"/>
      <c r="N36" s="54">
        <f t="shared" si="25"/>
        <v>0</v>
      </c>
      <c r="O36" s="54"/>
      <c r="P36" s="54"/>
      <c r="Q36" s="54"/>
      <c r="R36" s="54"/>
      <c r="S36" s="40">
        <f t="shared" si="26"/>
        <v>0</v>
      </c>
      <c r="T36" s="42">
        <f t="shared" si="27"/>
        <v>0</v>
      </c>
      <c r="U36" s="44">
        <f t="shared" si="28"/>
        <v>1233831.23</v>
      </c>
      <c r="V36" s="79"/>
      <c r="W36" s="54"/>
      <c r="X36" s="54"/>
      <c r="Y36" s="74">
        <f t="shared" si="29"/>
        <v>0</v>
      </c>
      <c r="Z36" s="79">
        <f t="shared" ref="Z36:AA36" si="32">E36+J36+O36+V36</f>
        <v>1199668.6499999999</v>
      </c>
      <c r="AA36" s="54">
        <f t="shared" si="32"/>
        <v>34162.58</v>
      </c>
      <c r="AB36" s="54"/>
      <c r="AC36" s="54"/>
      <c r="AD36" s="72">
        <f t="shared" si="31"/>
        <v>1233831.23</v>
      </c>
      <c r="AE36" s="61"/>
    </row>
    <row r="37" spans="1:31" ht="17.25" customHeight="1" x14ac:dyDescent="0.2">
      <c r="A37" s="51" t="s">
        <v>46</v>
      </c>
      <c r="B37" s="78"/>
      <c r="C37" s="57"/>
      <c r="D37" s="37"/>
      <c r="E37" s="52">
        <v>15000</v>
      </c>
      <c r="F37" s="53">
        <v>65127.57</v>
      </c>
      <c r="G37" s="54"/>
      <c r="H37" s="54"/>
      <c r="I37" s="42">
        <f t="shared" si="24"/>
        <v>80127.570000000007</v>
      </c>
      <c r="J37" s="139"/>
      <c r="K37" s="56"/>
      <c r="L37" s="84"/>
      <c r="M37" s="54"/>
      <c r="N37" s="54">
        <f t="shared" si="25"/>
        <v>0</v>
      </c>
      <c r="O37" s="54"/>
      <c r="P37" s="54"/>
      <c r="Q37" s="54"/>
      <c r="R37" s="54"/>
      <c r="S37" s="40">
        <f t="shared" si="26"/>
        <v>0</v>
      </c>
      <c r="T37" s="42">
        <f t="shared" si="27"/>
        <v>0</v>
      </c>
      <c r="U37" s="44">
        <f t="shared" si="28"/>
        <v>80127.570000000007</v>
      </c>
      <c r="V37" s="79"/>
      <c r="W37" s="54"/>
      <c r="X37" s="54"/>
      <c r="Y37" s="74">
        <f t="shared" si="29"/>
        <v>0</v>
      </c>
      <c r="Z37" s="79">
        <f t="shared" ref="Z37:AA37" si="33">E37+J37+O37+V37</f>
        <v>15000</v>
      </c>
      <c r="AA37" s="54">
        <f t="shared" si="33"/>
        <v>65127.57</v>
      </c>
      <c r="AB37" s="54"/>
      <c r="AC37" s="54"/>
      <c r="AD37" s="72">
        <f t="shared" si="31"/>
        <v>80127.570000000007</v>
      </c>
      <c r="AE37" s="62"/>
    </row>
    <row r="38" spans="1:31" ht="17.25" customHeight="1" x14ac:dyDescent="0.2">
      <c r="A38" s="51" t="s">
        <v>56</v>
      </c>
      <c r="B38" s="78"/>
      <c r="C38" s="57"/>
      <c r="D38" s="37"/>
      <c r="E38" s="52">
        <v>30559.84</v>
      </c>
      <c r="F38" s="53">
        <v>828.63</v>
      </c>
      <c r="G38" s="54"/>
      <c r="H38" s="54"/>
      <c r="I38" s="42">
        <f t="shared" si="24"/>
        <v>31388.47</v>
      </c>
      <c r="J38" s="121"/>
      <c r="K38" s="60"/>
      <c r="L38" s="84"/>
      <c r="M38" s="54"/>
      <c r="N38" s="54">
        <f t="shared" si="25"/>
        <v>0</v>
      </c>
      <c r="O38" s="54"/>
      <c r="P38" s="54"/>
      <c r="Q38" s="54"/>
      <c r="R38" s="54"/>
      <c r="S38" s="40">
        <f t="shared" si="26"/>
        <v>0</v>
      </c>
      <c r="T38" s="42">
        <f t="shared" si="27"/>
        <v>0</v>
      </c>
      <c r="U38" s="44">
        <f t="shared" si="28"/>
        <v>31388.47</v>
      </c>
      <c r="V38" s="79"/>
      <c r="W38" s="54"/>
      <c r="X38" s="54"/>
      <c r="Y38" s="74">
        <f t="shared" si="29"/>
        <v>0</v>
      </c>
      <c r="Z38" s="79">
        <f t="shared" ref="Z38:AA38" si="34">E38+J38+O38+V38</f>
        <v>30559.84</v>
      </c>
      <c r="AA38" s="54">
        <f t="shared" si="34"/>
        <v>828.63</v>
      </c>
      <c r="AB38" s="54"/>
      <c r="AC38" s="54"/>
      <c r="AD38" s="72">
        <f t="shared" si="31"/>
        <v>31388.47</v>
      </c>
      <c r="AE38" s="62"/>
    </row>
    <row r="39" spans="1:31" ht="17.25" customHeight="1" x14ac:dyDescent="0.2">
      <c r="A39" s="51" t="s">
        <v>57</v>
      </c>
      <c r="B39" s="78"/>
      <c r="C39" s="57"/>
      <c r="D39" s="37"/>
      <c r="E39" s="55"/>
      <c r="F39" s="54"/>
      <c r="G39" s="54"/>
      <c r="H39" s="54"/>
      <c r="I39" s="42"/>
      <c r="J39" s="79"/>
      <c r="K39" s="54"/>
      <c r="L39" s="84"/>
      <c r="M39" s="54"/>
      <c r="N39" s="54"/>
      <c r="O39" s="54"/>
      <c r="P39" s="54"/>
      <c r="Q39" s="54"/>
      <c r="R39" s="54"/>
      <c r="S39" s="40"/>
      <c r="T39" s="42"/>
      <c r="U39" s="44"/>
      <c r="V39" s="79"/>
      <c r="W39" s="54"/>
      <c r="X39" s="54"/>
      <c r="Y39" s="74"/>
      <c r="Z39" s="79"/>
      <c r="AA39" s="54"/>
      <c r="AB39" s="54"/>
      <c r="AC39" s="54"/>
      <c r="AD39" s="72"/>
      <c r="AE39" s="62"/>
    </row>
    <row r="40" spans="1:31" ht="17.25" customHeight="1" x14ac:dyDescent="0.2">
      <c r="A40" s="51" t="s">
        <v>59</v>
      </c>
      <c r="B40" s="78"/>
      <c r="C40" s="57"/>
      <c r="D40" s="37"/>
      <c r="E40" s="55"/>
      <c r="F40" s="54"/>
      <c r="G40" s="54"/>
      <c r="H40" s="54"/>
      <c r="I40" s="42"/>
      <c r="J40" s="55"/>
      <c r="K40" s="54"/>
      <c r="L40" s="54"/>
      <c r="M40" s="54"/>
      <c r="N40" s="54"/>
      <c r="O40" s="54"/>
      <c r="P40" s="54"/>
      <c r="Q40" s="54"/>
      <c r="R40" s="54"/>
      <c r="S40" s="40"/>
      <c r="T40" s="42"/>
      <c r="U40" s="44"/>
      <c r="V40" s="79"/>
      <c r="W40" s="54"/>
      <c r="X40" s="54"/>
      <c r="Y40" s="74"/>
      <c r="Z40" s="79"/>
      <c r="AA40" s="54"/>
      <c r="AB40" s="54"/>
      <c r="AC40" s="54"/>
      <c r="AD40" s="72"/>
      <c r="AE40" s="62"/>
    </row>
    <row r="41" spans="1:31" ht="17.25" customHeight="1" x14ac:dyDescent="0.2">
      <c r="A41" s="51" t="s">
        <v>60</v>
      </c>
      <c r="B41" s="78"/>
      <c r="C41" s="57"/>
      <c r="D41" s="37"/>
      <c r="E41" s="55"/>
      <c r="F41" s="54"/>
      <c r="G41" s="54"/>
      <c r="H41" s="54"/>
      <c r="I41" s="42"/>
      <c r="J41" s="55"/>
      <c r="K41" s="54"/>
      <c r="L41" s="54"/>
      <c r="M41" s="54"/>
      <c r="N41" s="54"/>
      <c r="O41" s="54"/>
      <c r="P41" s="54"/>
      <c r="Q41" s="54"/>
      <c r="R41" s="54"/>
      <c r="S41" s="40"/>
      <c r="T41" s="42"/>
      <c r="U41" s="44"/>
      <c r="V41" s="79"/>
      <c r="W41" s="54"/>
      <c r="X41" s="54"/>
      <c r="Y41" s="74"/>
      <c r="Z41" s="79"/>
      <c r="AA41" s="54"/>
      <c r="AB41" s="54"/>
      <c r="AC41" s="54"/>
      <c r="AD41" s="72"/>
      <c r="AE41" s="62"/>
    </row>
    <row r="42" spans="1:31" ht="17.25" customHeight="1" x14ac:dyDescent="0.2">
      <c r="A42" s="81"/>
      <c r="B42" s="63" t="s">
        <v>53</v>
      </c>
      <c r="C42" s="63"/>
      <c r="D42" s="64"/>
      <c r="E42" s="65">
        <f t="shared" ref="E42:AD42" si="35">SUM(E36:E41)</f>
        <v>1245228.49</v>
      </c>
      <c r="F42" s="66">
        <f t="shared" si="35"/>
        <v>100118.78</v>
      </c>
      <c r="G42" s="66">
        <f t="shared" si="35"/>
        <v>0</v>
      </c>
      <c r="H42" s="67">
        <f t="shared" si="35"/>
        <v>0</v>
      </c>
      <c r="I42" s="69">
        <f t="shared" si="35"/>
        <v>1345347.27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7">
        <f t="shared" si="35"/>
        <v>0</v>
      </c>
      <c r="N42" s="70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7">
        <f t="shared" si="35"/>
        <v>0</v>
      </c>
      <c r="U42" s="65">
        <f t="shared" si="35"/>
        <v>1345347.27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9">
        <f t="shared" si="35"/>
        <v>0</v>
      </c>
      <c r="Z42" s="65">
        <f t="shared" si="35"/>
        <v>1245228.49</v>
      </c>
      <c r="AA42" s="66">
        <f t="shared" si="35"/>
        <v>100118.78</v>
      </c>
      <c r="AB42" s="66">
        <f t="shared" si="35"/>
        <v>0</v>
      </c>
      <c r="AC42" s="66">
        <f t="shared" si="35"/>
        <v>0</v>
      </c>
      <c r="AD42" s="68">
        <f t="shared" si="35"/>
        <v>1345347.27</v>
      </c>
      <c r="AE42" s="62"/>
    </row>
    <row r="43" spans="1:31" ht="17.25" customHeight="1" x14ac:dyDescent="0.2">
      <c r="A43" s="190" t="str">
        <f>CONSOLIDATED!A43</f>
        <v>3rd QUARTER</v>
      </c>
      <c r="B43" s="152"/>
      <c r="C43" s="57"/>
      <c r="D43" s="37"/>
      <c r="E43" s="41"/>
      <c r="F43" s="40"/>
      <c r="G43" s="40"/>
      <c r="H43" s="40"/>
      <c r="I43" s="42"/>
      <c r="J43" s="41"/>
      <c r="K43" s="43"/>
      <c r="L43" s="43"/>
      <c r="M43" s="43"/>
      <c r="N43" s="43"/>
      <c r="O43" s="43"/>
      <c r="P43" s="40"/>
      <c r="Q43" s="40"/>
      <c r="R43" s="40"/>
      <c r="S43" s="40"/>
      <c r="T43" s="42"/>
      <c r="U43" s="44"/>
      <c r="V43" s="46"/>
      <c r="W43" s="40"/>
      <c r="X43" s="40"/>
      <c r="Y43" s="71"/>
      <c r="Z43" s="46"/>
      <c r="AA43" s="40"/>
      <c r="AB43" s="40"/>
      <c r="AC43" s="40"/>
      <c r="AD43" s="72"/>
      <c r="AE43" s="62"/>
    </row>
    <row r="44" spans="1:31" ht="17.25" customHeight="1" x14ac:dyDescent="0.2">
      <c r="A44" s="190" t="s">
        <v>54</v>
      </c>
      <c r="B44" s="152"/>
      <c r="C44" s="57"/>
      <c r="D44" s="37"/>
      <c r="E44" s="46">
        <f t="shared" ref="E44:AD44" si="36">E17+E26+E35</f>
        <v>4364417</v>
      </c>
      <c r="F44" s="40">
        <f t="shared" si="36"/>
        <v>334156</v>
      </c>
      <c r="G44" s="40">
        <f t="shared" si="36"/>
        <v>0</v>
      </c>
      <c r="H44" s="40">
        <f t="shared" si="36"/>
        <v>0</v>
      </c>
      <c r="I44" s="40">
        <f t="shared" si="36"/>
        <v>4698573</v>
      </c>
      <c r="J44" s="46">
        <f t="shared" si="36"/>
        <v>0</v>
      </c>
      <c r="K44" s="40">
        <f t="shared" si="36"/>
        <v>0</v>
      </c>
      <c r="L44" s="40">
        <f t="shared" si="36"/>
        <v>0</v>
      </c>
      <c r="M44" s="40">
        <f t="shared" si="36"/>
        <v>0</v>
      </c>
      <c r="N44" s="48">
        <f t="shared" si="36"/>
        <v>0</v>
      </c>
      <c r="O44" s="40">
        <f t="shared" si="36"/>
        <v>0</v>
      </c>
      <c r="P44" s="40">
        <f t="shared" si="36"/>
        <v>0</v>
      </c>
      <c r="Q44" s="40">
        <f t="shared" si="36"/>
        <v>0</v>
      </c>
      <c r="R44" s="40">
        <f t="shared" si="36"/>
        <v>0</v>
      </c>
      <c r="S44" s="40">
        <f t="shared" si="36"/>
        <v>0</v>
      </c>
      <c r="T44" s="48">
        <f t="shared" si="36"/>
        <v>0</v>
      </c>
      <c r="U44" s="44">
        <f t="shared" si="36"/>
        <v>4698573</v>
      </c>
      <c r="V44" s="46">
        <f t="shared" si="36"/>
        <v>0</v>
      </c>
      <c r="W44" s="40">
        <f t="shared" si="36"/>
        <v>0</v>
      </c>
      <c r="X44" s="40">
        <f t="shared" si="36"/>
        <v>0</v>
      </c>
      <c r="Y44" s="72">
        <f t="shared" si="36"/>
        <v>0</v>
      </c>
      <c r="Z44" s="46">
        <f t="shared" si="36"/>
        <v>4364417</v>
      </c>
      <c r="AA44" s="40">
        <f t="shared" si="36"/>
        <v>334156</v>
      </c>
      <c r="AB44" s="40">
        <f t="shared" si="36"/>
        <v>0</v>
      </c>
      <c r="AC44" s="40">
        <f t="shared" si="36"/>
        <v>0</v>
      </c>
      <c r="AD44" s="82">
        <f t="shared" si="36"/>
        <v>4698573</v>
      </c>
      <c r="AE44" s="62"/>
    </row>
    <row r="45" spans="1:31" ht="17.25" customHeight="1" x14ac:dyDescent="0.2">
      <c r="A45" s="191" t="s">
        <v>44</v>
      </c>
      <c r="B45" s="152"/>
      <c r="C45" s="57"/>
      <c r="D45" s="37"/>
      <c r="E45" s="79">
        <f t="shared" ref="E45:AD45" si="37">E18+E27+E36</f>
        <v>3580839.3</v>
      </c>
      <c r="F45" s="40">
        <f t="shared" si="37"/>
        <v>140844.38</v>
      </c>
      <c r="G45" s="40">
        <f t="shared" si="37"/>
        <v>0</v>
      </c>
      <c r="H45" s="40">
        <f t="shared" si="37"/>
        <v>0</v>
      </c>
      <c r="I45" s="40">
        <f t="shared" si="37"/>
        <v>3721683.6799999997</v>
      </c>
      <c r="J45" s="46">
        <f t="shared" si="37"/>
        <v>0</v>
      </c>
      <c r="K45" s="40">
        <f t="shared" si="37"/>
        <v>0</v>
      </c>
      <c r="L45" s="40">
        <f t="shared" si="37"/>
        <v>0</v>
      </c>
      <c r="M45" s="40">
        <f t="shared" si="37"/>
        <v>0</v>
      </c>
      <c r="N45" s="48">
        <f t="shared" si="37"/>
        <v>0</v>
      </c>
      <c r="O45" s="54">
        <f t="shared" si="37"/>
        <v>0</v>
      </c>
      <c r="P45" s="40">
        <f t="shared" si="37"/>
        <v>0</v>
      </c>
      <c r="Q45" s="40">
        <f t="shared" si="37"/>
        <v>0</v>
      </c>
      <c r="R45" s="40">
        <f t="shared" si="37"/>
        <v>0</v>
      </c>
      <c r="S45" s="40">
        <f t="shared" si="37"/>
        <v>0</v>
      </c>
      <c r="T45" s="48">
        <f t="shared" si="37"/>
        <v>0</v>
      </c>
      <c r="U45" s="44">
        <f t="shared" si="37"/>
        <v>3721683.6799999997</v>
      </c>
      <c r="V45" s="79">
        <f t="shared" si="37"/>
        <v>0</v>
      </c>
      <c r="W45" s="54">
        <f t="shared" si="37"/>
        <v>0</v>
      </c>
      <c r="X45" s="40">
        <f t="shared" si="37"/>
        <v>0</v>
      </c>
      <c r="Y45" s="72">
        <f t="shared" si="37"/>
        <v>0</v>
      </c>
      <c r="Z45" s="79">
        <f t="shared" si="37"/>
        <v>3580839.3</v>
      </c>
      <c r="AA45" s="40">
        <f t="shared" si="37"/>
        <v>140844.38</v>
      </c>
      <c r="AB45" s="40">
        <f t="shared" si="37"/>
        <v>0</v>
      </c>
      <c r="AC45" s="40">
        <f t="shared" si="37"/>
        <v>0</v>
      </c>
      <c r="AD45" s="82">
        <f t="shared" si="37"/>
        <v>3721683.6799999997</v>
      </c>
      <c r="AE45" s="62"/>
    </row>
    <row r="46" spans="1:31" ht="17.25" customHeight="1" x14ac:dyDescent="0.2">
      <c r="A46" s="51" t="s">
        <v>46</v>
      </c>
      <c r="B46" s="78"/>
      <c r="C46" s="57"/>
      <c r="D46" s="37"/>
      <c r="E46" s="79">
        <f t="shared" ref="E46:AD46" si="38">E19+E28+E37</f>
        <v>736646.12</v>
      </c>
      <c r="F46" s="40">
        <f t="shared" si="38"/>
        <v>235418.64</v>
      </c>
      <c r="G46" s="40">
        <f t="shared" si="38"/>
        <v>0</v>
      </c>
      <c r="H46" s="40">
        <f t="shared" si="38"/>
        <v>0</v>
      </c>
      <c r="I46" s="40">
        <f t="shared" si="38"/>
        <v>972064.76</v>
      </c>
      <c r="J46" s="46">
        <f t="shared" si="38"/>
        <v>0</v>
      </c>
      <c r="K46" s="40">
        <f t="shared" si="38"/>
        <v>0</v>
      </c>
      <c r="L46" s="40">
        <f t="shared" si="38"/>
        <v>0</v>
      </c>
      <c r="M46" s="40">
        <f t="shared" si="38"/>
        <v>0</v>
      </c>
      <c r="N46" s="48">
        <f t="shared" si="38"/>
        <v>0</v>
      </c>
      <c r="O46" s="54">
        <f t="shared" si="38"/>
        <v>0</v>
      </c>
      <c r="P46" s="40">
        <f t="shared" si="38"/>
        <v>0</v>
      </c>
      <c r="Q46" s="40">
        <f t="shared" si="38"/>
        <v>0</v>
      </c>
      <c r="R46" s="40">
        <f t="shared" si="38"/>
        <v>0</v>
      </c>
      <c r="S46" s="40">
        <f t="shared" si="38"/>
        <v>0</v>
      </c>
      <c r="T46" s="48">
        <f t="shared" si="38"/>
        <v>0</v>
      </c>
      <c r="U46" s="44">
        <f t="shared" si="38"/>
        <v>972064.76</v>
      </c>
      <c r="V46" s="79">
        <f t="shared" si="38"/>
        <v>0</v>
      </c>
      <c r="W46" s="54">
        <f t="shared" si="38"/>
        <v>0</v>
      </c>
      <c r="X46" s="40">
        <f t="shared" si="38"/>
        <v>0</v>
      </c>
      <c r="Y46" s="72">
        <f t="shared" si="38"/>
        <v>0</v>
      </c>
      <c r="Z46" s="79">
        <f t="shared" si="38"/>
        <v>736646.12</v>
      </c>
      <c r="AA46" s="40">
        <f t="shared" si="38"/>
        <v>235418.64</v>
      </c>
      <c r="AB46" s="40">
        <f t="shared" si="38"/>
        <v>0</v>
      </c>
      <c r="AC46" s="40">
        <f t="shared" si="38"/>
        <v>0</v>
      </c>
      <c r="AD46" s="86">
        <f t="shared" si="38"/>
        <v>972064.76</v>
      </c>
      <c r="AE46" s="62"/>
    </row>
    <row r="47" spans="1:31" ht="17.25" customHeight="1" x14ac:dyDescent="0.2">
      <c r="A47" s="51" t="s">
        <v>56</v>
      </c>
      <c r="B47" s="78"/>
      <c r="C47" s="57"/>
      <c r="D47" s="37"/>
      <c r="E47" s="79">
        <f t="shared" ref="E47:AD47" si="39">E20+E29+E38</f>
        <v>89254.34</v>
      </c>
      <c r="F47" s="40">
        <f t="shared" si="39"/>
        <v>8009.95</v>
      </c>
      <c r="G47" s="40">
        <f t="shared" si="39"/>
        <v>0</v>
      </c>
      <c r="H47" s="40">
        <f t="shared" si="39"/>
        <v>0</v>
      </c>
      <c r="I47" s="40">
        <f t="shared" si="39"/>
        <v>97264.290000000008</v>
      </c>
      <c r="J47" s="46">
        <f t="shared" si="39"/>
        <v>0</v>
      </c>
      <c r="K47" s="40">
        <f t="shared" si="39"/>
        <v>0</v>
      </c>
      <c r="L47" s="40">
        <f t="shared" si="39"/>
        <v>0</v>
      </c>
      <c r="M47" s="40">
        <f t="shared" si="39"/>
        <v>0</v>
      </c>
      <c r="N47" s="48">
        <f t="shared" si="39"/>
        <v>0</v>
      </c>
      <c r="O47" s="54">
        <f t="shared" si="39"/>
        <v>0</v>
      </c>
      <c r="P47" s="40">
        <f t="shared" si="39"/>
        <v>0</v>
      </c>
      <c r="Q47" s="40">
        <f t="shared" si="39"/>
        <v>0</v>
      </c>
      <c r="R47" s="40">
        <f t="shared" si="39"/>
        <v>0</v>
      </c>
      <c r="S47" s="40">
        <f t="shared" si="39"/>
        <v>0</v>
      </c>
      <c r="T47" s="48">
        <f t="shared" si="39"/>
        <v>0</v>
      </c>
      <c r="U47" s="44">
        <f t="shared" si="39"/>
        <v>97264.290000000008</v>
      </c>
      <c r="V47" s="79">
        <f t="shared" si="39"/>
        <v>0</v>
      </c>
      <c r="W47" s="54">
        <f t="shared" si="39"/>
        <v>0</v>
      </c>
      <c r="X47" s="40">
        <f t="shared" si="39"/>
        <v>0</v>
      </c>
      <c r="Y47" s="72">
        <f t="shared" si="39"/>
        <v>0</v>
      </c>
      <c r="Z47" s="79">
        <f t="shared" si="39"/>
        <v>89254.34</v>
      </c>
      <c r="AA47" s="40">
        <f t="shared" si="39"/>
        <v>8009.95</v>
      </c>
      <c r="AB47" s="40">
        <f t="shared" si="39"/>
        <v>0</v>
      </c>
      <c r="AC47" s="40">
        <f t="shared" si="39"/>
        <v>0</v>
      </c>
      <c r="AD47" s="86">
        <f t="shared" si="39"/>
        <v>97264.290000000008</v>
      </c>
      <c r="AE47" s="62"/>
    </row>
    <row r="48" spans="1:31" ht="17.25" customHeight="1" x14ac:dyDescent="0.2">
      <c r="A48" s="51" t="s">
        <v>57</v>
      </c>
      <c r="B48" s="78"/>
      <c r="C48" s="57"/>
      <c r="D48" s="37"/>
      <c r="E48" s="55"/>
      <c r="F48" s="54"/>
      <c r="G48" s="54"/>
      <c r="H48" s="54"/>
      <c r="I48" s="47"/>
      <c r="J48" s="55"/>
      <c r="K48" s="54"/>
      <c r="L48" s="54"/>
      <c r="M48" s="54"/>
      <c r="N48" s="86"/>
      <c r="O48" s="54"/>
      <c r="P48" s="54"/>
      <c r="Q48" s="54"/>
      <c r="R48" s="54"/>
      <c r="S48" s="54"/>
      <c r="T48" s="86"/>
      <c r="U48" s="61"/>
      <c r="V48" s="55"/>
      <c r="W48" s="54"/>
      <c r="X48" s="54"/>
      <c r="Y48" s="86"/>
      <c r="Z48" s="55"/>
      <c r="AA48" s="54"/>
      <c r="AB48" s="54"/>
      <c r="AC48" s="54"/>
      <c r="AD48" s="86"/>
      <c r="AE48" s="62"/>
    </row>
    <row r="49" spans="1:31" ht="17.25" customHeight="1" x14ac:dyDescent="0.2">
      <c r="A49" s="51" t="s">
        <v>59</v>
      </c>
      <c r="B49" s="78"/>
      <c r="C49" s="57"/>
      <c r="D49" s="37"/>
      <c r="E49" s="55"/>
      <c r="F49" s="54"/>
      <c r="G49" s="54"/>
      <c r="H49" s="54"/>
      <c r="I49" s="47"/>
      <c r="J49" s="55"/>
      <c r="K49" s="54"/>
      <c r="L49" s="54"/>
      <c r="M49" s="54"/>
      <c r="N49" s="86"/>
      <c r="O49" s="54"/>
      <c r="P49" s="54"/>
      <c r="Q49" s="54"/>
      <c r="R49" s="54"/>
      <c r="S49" s="54"/>
      <c r="T49" s="86"/>
      <c r="U49" s="61"/>
      <c r="V49" s="55"/>
      <c r="W49" s="54"/>
      <c r="X49" s="54"/>
      <c r="Y49" s="86"/>
      <c r="Z49" s="55"/>
      <c r="AA49" s="54"/>
      <c r="AB49" s="54"/>
      <c r="AC49" s="54"/>
      <c r="AD49" s="86"/>
      <c r="AE49" s="50"/>
    </row>
    <row r="50" spans="1:31" ht="17.25" customHeight="1" x14ac:dyDescent="0.2">
      <c r="A50" s="51" t="s">
        <v>60</v>
      </c>
      <c r="B50" s="78"/>
      <c r="C50" s="63"/>
      <c r="D50" s="64"/>
      <c r="E50" s="91"/>
      <c r="F50" s="92"/>
      <c r="G50" s="92"/>
      <c r="H50" s="92"/>
      <c r="I50" s="93"/>
      <c r="J50" s="91"/>
      <c r="K50" s="92"/>
      <c r="L50" s="92"/>
      <c r="M50" s="92"/>
      <c r="N50" s="94"/>
      <c r="O50" s="92"/>
      <c r="P50" s="92"/>
      <c r="Q50" s="92"/>
      <c r="R50" s="92"/>
      <c r="S50" s="92"/>
      <c r="T50" s="94"/>
      <c r="U50" s="95"/>
      <c r="V50" s="91"/>
      <c r="W50" s="92"/>
      <c r="X50" s="92"/>
      <c r="Y50" s="94"/>
      <c r="Z50" s="91"/>
      <c r="AA50" s="92"/>
      <c r="AB50" s="92"/>
      <c r="AC50" s="92"/>
      <c r="AD50" s="94"/>
      <c r="AE50" s="50"/>
    </row>
    <row r="51" spans="1:31" ht="17.25" customHeight="1" x14ac:dyDescent="0.2">
      <c r="A51" s="198" t="s">
        <v>19</v>
      </c>
      <c r="B51" s="182"/>
      <c r="C51" s="96"/>
      <c r="D51" s="97"/>
      <c r="E51" s="98">
        <f t="shared" ref="E51:AD51" si="40">SUM(E45:E50)</f>
        <v>4406739.76</v>
      </c>
      <c r="F51" s="99">
        <f t="shared" si="40"/>
        <v>384272.97000000003</v>
      </c>
      <c r="G51" s="99">
        <f t="shared" si="40"/>
        <v>0</v>
      </c>
      <c r="H51" s="99">
        <f t="shared" si="40"/>
        <v>0</v>
      </c>
      <c r="I51" s="99">
        <f t="shared" si="40"/>
        <v>4791012.7299999995</v>
      </c>
      <c r="J51" s="98">
        <f t="shared" si="40"/>
        <v>0</v>
      </c>
      <c r="K51" s="99">
        <f t="shared" si="40"/>
        <v>0</v>
      </c>
      <c r="L51" s="99">
        <f t="shared" si="40"/>
        <v>0</v>
      </c>
      <c r="M51" s="99">
        <f t="shared" si="40"/>
        <v>0</v>
      </c>
      <c r="N51" s="100">
        <f t="shared" si="40"/>
        <v>0</v>
      </c>
      <c r="O51" s="99">
        <f t="shared" si="40"/>
        <v>0</v>
      </c>
      <c r="P51" s="99">
        <f t="shared" si="40"/>
        <v>0</v>
      </c>
      <c r="Q51" s="99">
        <f t="shared" si="40"/>
        <v>0</v>
      </c>
      <c r="R51" s="99">
        <f t="shared" si="40"/>
        <v>0</v>
      </c>
      <c r="S51" s="99">
        <f t="shared" si="40"/>
        <v>0</v>
      </c>
      <c r="T51" s="100">
        <f t="shared" si="40"/>
        <v>0</v>
      </c>
      <c r="U51" s="101">
        <f t="shared" si="40"/>
        <v>4791012.7299999995</v>
      </c>
      <c r="V51" s="98">
        <f t="shared" si="40"/>
        <v>0</v>
      </c>
      <c r="W51" s="99">
        <f t="shared" si="40"/>
        <v>0</v>
      </c>
      <c r="X51" s="99">
        <f t="shared" si="40"/>
        <v>0</v>
      </c>
      <c r="Y51" s="100">
        <f t="shared" si="40"/>
        <v>0</v>
      </c>
      <c r="Z51" s="98">
        <f t="shared" si="40"/>
        <v>4406739.76</v>
      </c>
      <c r="AA51" s="99">
        <f t="shared" si="40"/>
        <v>384272.97000000003</v>
      </c>
      <c r="AB51" s="99">
        <f t="shared" si="40"/>
        <v>0</v>
      </c>
      <c r="AC51" s="99">
        <f t="shared" si="40"/>
        <v>0</v>
      </c>
      <c r="AD51" s="100">
        <f t="shared" si="40"/>
        <v>4791012.7299999995</v>
      </c>
      <c r="AE51" s="102"/>
    </row>
    <row r="52" spans="1:31" ht="17.25" customHeight="1" x14ac:dyDescent="0.2">
      <c r="A52" s="35"/>
      <c r="B52" s="57"/>
      <c r="C52" s="57"/>
      <c r="D52" s="57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78"/>
      <c r="P52" s="78"/>
      <c r="Q52" s="78"/>
      <c r="R52" s="78"/>
      <c r="S52" s="7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04"/>
      <c r="AE52" s="105"/>
    </row>
    <row r="53" spans="1:31" ht="17.25" customHeight="1" x14ac:dyDescent="0.2">
      <c r="A53" s="35"/>
      <c r="B53" s="57" t="s">
        <v>62</v>
      </c>
      <c r="C53" s="57"/>
      <c r="D53" s="57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7"/>
    </row>
    <row r="54" spans="1:31" ht="17.25" customHeight="1" x14ac:dyDescent="0.25">
      <c r="A54" s="35"/>
      <c r="B54" s="57"/>
      <c r="C54" s="57"/>
      <c r="D54" s="57"/>
      <c r="E54" s="106"/>
      <c r="F54" s="199" t="s">
        <v>63</v>
      </c>
      <c r="G54" s="152"/>
      <c r="H54" s="152"/>
      <c r="I54" s="199" t="s">
        <v>64</v>
      </c>
      <c r="J54" s="152"/>
      <c r="K54" s="152"/>
      <c r="L54" s="199" t="s">
        <v>65</v>
      </c>
      <c r="M54" s="152"/>
      <c r="N54" s="152"/>
      <c r="O54" s="152"/>
      <c r="P54" s="199"/>
      <c r="Q54" s="152"/>
      <c r="R54" s="152"/>
      <c r="S54" s="108"/>
      <c r="T54" s="108"/>
      <c r="U54" s="196" t="s">
        <v>63</v>
      </c>
      <c r="V54" s="170"/>
      <c r="W54" s="170"/>
      <c r="X54" s="109"/>
      <c r="Y54" s="196" t="s">
        <v>66</v>
      </c>
      <c r="Z54" s="170"/>
      <c r="AA54" s="109"/>
      <c r="AB54" s="196" t="s">
        <v>67</v>
      </c>
      <c r="AC54" s="170"/>
      <c r="AD54" s="170"/>
      <c r="AE54" s="107"/>
    </row>
    <row r="55" spans="1:31" ht="17.25" customHeight="1" x14ac:dyDescent="0.2">
      <c r="A55" s="35"/>
      <c r="B55" s="78" t="s">
        <v>68</v>
      </c>
      <c r="C55" s="57"/>
      <c r="D55" s="78"/>
      <c r="E55" s="106"/>
      <c r="F55" s="142"/>
      <c r="G55" s="1"/>
      <c r="H55" s="110"/>
      <c r="I55" s="110"/>
      <c r="J55" s="110"/>
      <c r="K55" s="111"/>
      <c r="L55" s="111"/>
      <c r="M55" s="111"/>
      <c r="N55" s="111"/>
      <c r="O55" s="1"/>
      <c r="P55" s="1"/>
      <c r="Q55" s="1"/>
      <c r="R55" s="111"/>
      <c r="S55" s="112" t="s">
        <v>69</v>
      </c>
      <c r="T55" s="112"/>
      <c r="U55" s="197">
        <v>13073000</v>
      </c>
      <c r="V55" s="180"/>
      <c r="W55" s="180"/>
      <c r="X55" s="111"/>
      <c r="Y55" s="197">
        <v>1131000</v>
      </c>
      <c r="Z55" s="180"/>
      <c r="AA55" s="1"/>
      <c r="AB55" s="183">
        <f>SUM(U55+Y55)</f>
        <v>14204000</v>
      </c>
      <c r="AC55" s="152"/>
      <c r="AD55" s="152"/>
      <c r="AE55" s="107"/>
    </row>
    <row r="56" spans="1:31" ht="17.25" customHeight="1" x14ac:dyDescent="0.2">
      <c r="A56" s="35"/>
      <c r="B56" s="78" t="s">
        <v>70</v>
      </c>
      <c r="C56" s="57"/>
      <c r="D56" s="78"/>
      <c r="E56" s="106"/>
      <c r="F56" s="183">
        <v>14139183</v>
      </c>
      <c r="G56" s="152"/>
      <c r="H56" s="152"/>
      <c r="I56" s="183">
        <v>1287246</v>
      </c>
      <c r="J56" s="152"/>
      <c r="K56" s="152"/>
      <c r="L56" s="111"/>
      <c r="M56" s="183">
        <f>F56+I56</f>
        <v>15426429</v>
      </c>
      <c r="N56" s="152"/>
      <c r="O56" s="1"/>
      <c r="P56" s="113"/>
      <c r="Q56" s="114"/>
      <c r="R56" s="111"/>
      <c r="S56" s="112" t="s">
        <v>71</v>
      </c>
      <c r="T56" s="112"/>
      <c r="U56" s="183">
        <v>14337191.439999999</v>
      </c>
      <c r="V56" s="152"/>
      <c r="W56" s="152"/>
      <c r="X56" s="111"/>
      <c r="Y56" s="169">
        <f>I65</f>
        <v>1345347.27</v>
      </c>
      <c r="Z56" s="170"/>
      <c r="AA56" s="1"/>
      <c r="AB56" s="169">
        <f>+Y56+U56</f>
        <v>15682538.709999999</v>
      </c>
      <c r="AC56" s="170"/>
      <c r="AD56" s="170"/>
      <c r="AE56" s="107"/>
    </row>
    <row r="57" spans="1:31" ht="17.25" customHeight="1" x14ac:dyDescent="0.2">
      <c r="A57" s="35"/>
      <c r="B57" s="115" t="s">
        <v>72</v>
      </c>
      <c r="C57" s="57"/>
      <c r="D57" s="78"/>
      <c r="E57" s="106"/>
      <c r="F57" s="82"/>
      <c r="G57" s="82"/>
      <c r="H57" s="121"/>
      <c r="I57" s="110"/>
      <c r="J57" s="110"/>
      <c r="K57" s="111"/>
      <c r="L57" s="111"/>
      <c r="M57" s="121"/>
      <c r="N57" s="121"/>
      <c r="O57" s="1"/>
      <c r="P57" s="113"/>
      <c r="Q57" s="114"/>
      <c r="R57" s="111"/>
      <c r="S57" s="200" t="s">
        <v>73</v>
      </c>
      <c r="T57" s="152"/>
      <c r="U57" s="167">
        <f>U55-U56</f>
        <v>-1264191.4399999995</v>
      </c>
      <c r="V57" s="168"/>
      <c r="W57" s="168"/>
      <c r="X57" s="111"/>
      <c r="Y57" s="167">
        <f>Y55-Y56</f>
        <v>-214347.27000000002</v>
      </c>
      <c r="Z57" s="168"/>
      <c r="AA57" s="1"/>
      <c r="AB57" s="167">
        <f>+AB55-AB56</f>
        <v>-1478538.709999999</v>
      </c>
      <c r="AC57" s="168"/>
      <c r="AD57" s="168"/>
      <c r="AE57" s="107"/>
    </row>
    <row r="58" spans="1:31" ht="17.25" customHeight="1" x14ac:dyDescent="0.2">
      <c r="A58" s="35"/>
      <c r="B58" s="78" t="s">
        <v>74</v>
      </c>
      <c r="C58" s="57"/>
      <c r="D58" s="78"/>
      <c r="E58" s="106"/>
      <c r="F58" s="183">
        <v>229546.14</v>
      </c>
      <c r="G58" s="152"/>
      <c r="H58" s="152"/>
      <c r="I58" s="183">
        <v>31388.47</v>
      </c>
      <c r="J58" s="152"/>
      <c r="K58" s="152"/>
      <c r="L58" s="111"/>
      <c r="M58" s="183">
        <f>F58+I58</f>
        <v>260934.61000000002</v>
      </c>
      <c r="N58" s="152"/>
      <c r="O58" s="1"/>
      <c r="P58" s="113"/>
      <c r="Q58" s="114"/>
      <c r="R58" s="111"/>
      <c r="S58" s="110"/>
      <c r="T58" s="110"/>
      <c r="U58" s="111"/>
      <c r="V58" s="111"/>
      <c r="W58" s="121"/>
      <c r="X58" s="111"/>
      <c r="Y58" s="1"/>
      <c r="Z58" s="1"/>
      <c r="AA58" s="1"/>
      <c r="AB58" s="1"/>
      <c r="AC58" s="82"/>
      <c r="AD58" s="78"/>
      <c r="AE58" s="107"/>
    </row>
    <row r="59" spans="1:31" ht="17.25" customHeight="1" x14ac:dyDescent="0.2">
      <c r="A59" s="35"/>
      <c r="B59" s="78" t="s">
        <v>75</v>
      </c>
      <c r="C59" s="57"/>
      <c r="D59" s="78"/>
      <c r="E59" s="106"/>
      <c r="F59" s="82"/>
      <c r="G59" s="82"/>
      <c r="H59" s="121"/>
      <c r="I59" s="110"/>
      <c r="J59" s="110"/>
      <c r="K59" s="111"/>
      <c r="L59" s="111"/>
      <c r="M59" s="121"/>
      <c r="N59" s="121"/>
      <c r="O59" s="1"/>
      <c r="P59" s="113"/>
      <c r="Q59" s="114"/>
      <c r="R59" s="111"/>
      <c r="S59" s="110"/>
      <c r="T59" s="110"/>
      <c r="U59" s="111"/>
      <c r="V59" s="111"/>
      <c r="W59" s="111"/>
      <c r="X59" s="111"/>
      <c r="Y59" s="1"/>
      <c r="Z59" s="82"/>
      <c r="AA59" s="1"/>
      <c r="AB59" s="1"/>
      <c r="AC59" s="82"/>
      <c r="AD59" s="78"/>
      <c r="AE59" s="107"/>
    </row>
    <row r="60" spans="1:31" ht="17.25" customHeight="1" x14ac:dyDescent="0.2">
      <c r="A60" s="35"/>
      <c r="B60" s="78" t="s">
        <v>76</v>
      </c>
      <c r="C60" s="57"/>
      <c r="D60" s="78"/>
      <c r="E60" s="106"/>
      <c r="F60" s="82"/>
      <c r="G60" s="82"/>
      <c r="H60" s="121"/>
      <c r="I60" s="110"/>
      <c r="J60" s="110"/>
      <c r="K60" s="111"/>
      <c r="L60" s="111"/>
      <c r="M60" s="121"/>
      <c r="N60" s="121"/>
      <c r="O60" s="1"/>
      <c r="P60" s="113"/>
      <c r="Q60" s="114"/>
      <c r="R60" s="111"/>
      <c r="S60" s="110"/>
      <c r="T60" s="110"/>
      <c r="U60" s="111"/>
      <c r="V60" s="111"/>
      <c r="W60" s="111"/>
      <c r="X60" s="111"/>
      <c r="Y60" s="1"/>
      <c r="Z60" s="82"/>
      <c r="AA60" s="1"/>
      <c r="AB60" s="1"/>
      <c r="AC60" s="82"/>
      <c r="AD60" s="78"/>
      <c r="AE60" s="107"/>
    </row>
    <row r="61" spans="1:31" ht="17.25" customHeight="1" x14ac:dyDescent="0.2">
      <c r="A61" s="35"/>
      <c r="B61" s="78" t="s">
        <v>52</v>
      </c>
      <c r="C61" s="57"/>
      <c r="D61" s="78"/>
      <c r="E61" s="106"/>
      <c r="F61" s="82"/>
      <c r="G61" s="82"/>
      <c r="H61" s="121"/>
      <c r="I61" s="110"/>
      <c r="J61" s="110"/>
      <c r="K61" s="111"/>
      <c r="L61" s="111"/>
      <c r="M61" s="121"/>
      <c r="N61" s="121"/>
      <c r="O61" s="1"/>
      <c r="P61" s="113"/>
      <c r="Q61" s="114"/>
      <c r="R61" s="111"/>
      <c r="S61" s="110"/>
      <c r="T61" s="110"/>
      <c r="U61" s="111"/>
      <c r="V61" s="111"/>
      <c r="W61" s="111"/>
      <c r="X61" s="111"/>
      <c r="Y61" s="82"/>
      <c r="Z61" s="1"/>
      <c r="AA61" s="1"/>
      <c r="AB61" s="1"/>
      <c r="AC61" s="1"/>
      <c r="AD61" s="1"/>
      <c r="AE61" s="107"/>
    </row>
    <row r="62" spans="1:31" ht="17.25" customHeight="1" x14ac:dyDescent="0.2">
      <c r="A62" s="35"/>
      <c r="B62" s="57" t="s">
        <v>104</v>
      </c>
      <c r="C62" s="57"/>
      <c r="D62" s="78"/>
      <c r="E62" s="1"/>
      <c r="F62" s="82"/>
      <c r="G62" s="82"/>
      <c r="H62" s="121"/>
      <c r="I62" s="110"/>
      <c r="J62" s="110"/>
      <c r="K62" s="111"/>
      <c r="L62" s="111"/>
      <c r="M62" s="121"/>
      <c r="N62" s="121"/>
      <c r="O62" s="1"/>
      <c r="P62" s="113"/>
      <c r="Q62" s="114"/>
      <c r="R62" s="111"/>
      <c r="S62" s="110"/>
      <c r="T62" s="110"/>
      <c r="U62" s="111"/>
      <c r="V62" s="111"/>
      <c r="W62" s="111"/>
      <c r="X62" s="111"/>
      <c r="Y62" s="1"/>
      <c r="Z62" s="1"/>
      <c r="AA62" s="1"/>
      <c r="AB62" s="1"/>
      <c r="AC62" s="1"/>
      <c r="AD62" s="1"/>
      <c r="AE62" s="107"/>
    </row>
    <row r="63" spans="1:31" ht="17.25" customHeight="1" x14ac:dyDescent="0.2">
      <c r="A63" s="35"/>
      <c r="B63" s="57" t="s">
        <v>79</v>
      </c>
      <c r="C63" s="57"/>
      <c r="D63" s="78"/>
      <c r="E63" s="106"/>
      <c r="F63" s="183">
        <f>F56+F58</f>
        <v>14368729.140000001</v>
      </c>
      <c r="G63" s="152"/>
      <c r="H63" s="152"/>
      <c r="I63" s="183">
        <f>I56+I58</f>
        <v>1318634.47</v>
      </c>
      <c r="J63" s="152"/>
      <c r="K63" s="152"/>
      <c r="L63" s="112"/>
      <c r="M63" s="183">
        <f t="shared" ref="M63:M65" si="41">F63+I63</f>
        <v>15687363.610000001</v>
      </c>
      <c r="N63" s="152"/>
      <c r="O63" s="1"/>
      <c r="P63" s="113"/>
      <c r="Q63" s="114"/>
      <c r="R63" s="112"/>
      <c r="S63" s="112"/>
      <c r="T63" s="112"/>
      <c r="U63" s="112"/>
      <c r="V63" s="112"/>
      <c r="W63" s="112"/>
      <c r="X63" s="112"/>
      <c r="Y63" s="1"/>
      <c r="Z63" s="1"/>
      <c r="AA63" s="1"/>
      <c r="AB63" s="1"/>
      <c r="AC63" s="1"/>
      <c r="AD63" s="1"/>
      <c r="AE63" s="107"/>
    </row>
    <row r="64" spans="1:31" ht="17.25" customHeight="1" x14ac:dyDescent="0.2">
      <c r="A64" s="35"/>
      <c r="B64" s="57" t="s">
        <v>105</v>
      </c>
      <c r="C64" s="57"/>
      <c r="D64" s="78"/>
      <c r="E64" s="106"/>
      <c r="F64" s="183">
        <v>0.34</v>
      </c>
      <c r="G64" s="152"/>
      <c r="H64" s="152"/>
      <c r="I64" s="183">
        <v>4824.5600000000004</v>
      </c>
      <c r="J64" s="152"/>
      <c r="K64" s="152"/>
      <c r="L64" s="116"/>
      <c r="M64" s="183">
        <f t="shared" si="41"/>
        <v>4824.9000000000005</v>
      </c>
      <c r="N64" s="152"/>
      <c r="O64" s="1"/>
      <c r="P64" s="113"/>
      <c r="Q64" s="114"/>
      <c r="R64" s="116"/>
      <c r="S64" s="112"/>
      <c r="T64" s="122"/>
      <c r="U64" s="116"/>
      <c r="V64" s="116"/>
      <c r="W64" s="116"/>
      <c r="X64" s="116"/>
      <c r="Y64" s="1"/>
      <c r="Z64" s="1"/>
      <c r="AA64" s="1"/>
      <c r="AB64" s="1"/>
      <c r="AC64" s="1"/>
      <c r="AD64" s="1"/>
      <c r="AE64" s="107"/>
    </row>
    <row r="65" spans="1:31" ht="17.25" customHeight="1" x14ac:dyDescent="0.2">
      <c r="A65" s="35"/>
      <c r="B65" s="78" t="s">
        <v>82</v>
      </c>
      <c r="C65" s="78"/>
      <c r="D65" s="78"/>
      <c r="E65" s="106"/>
      <c r="F65" s="183">
        <v>14337191.439999999</v>
      </c>
      <c r="G65" s="152"/>
      <c r="H65" s="152"/>
      <c r="I65" s="183">
        <v>1345347.27</v>
      </c>
      <c r="J65" s="152"/>
      <c r="K65" s="152"/>
      <c r="L65" s="116"/>
      <c r="M65" s="183">
        <f t="shared" si="41"/>
        <v>15682538.709999999</v>
      </c>
      <c r="N65" s="152"/>
      <c r="O65" s="1"/>
      <c r="P65" s="113"/>
      <c r="Q65" s="114"/>
      <c r="R65" s="116"/>
      <c r="S65" s="112"/>
      <c r="T65" s="122"/>
      <c r="U65" s="116"/>
      <c r="V65" s="116"/>
      <c r="W65" s="116"/>
      <c r="X65" s="116"/>
      <c r="Y65" s="1"/>
      <c r="Z65" s="1"/>
      <c r="AA65" s="1"/>
      <c r="AB65" s="1"/>
      <c r="AC65" s="1"/>
      <c r="AD65" s="1"/>
      <c r="AE65" s="107"/>
    </row>
    <row r="66" spans="1:31" ht="17.25" customHeight="1" x14ac:dyDescent="0.25">
      <c r="A66" s="35"/>
      <c r="B66" s="57" t="s">
        <v>83</v>
      </c>
      <c r="C66" s="57"/>
      <c r="D66" s="57"/>
      <c r="E66" s="106"/>
      <c r="F66" s="183">
        <f>F63-F64-F65</f>
        <v>31537.360000001267</v>
      </c>
      <c r="G66" s="152"/>
      <c r="H66" s="152"/>
      <c r="I66" s="72"/>
      <c r="J66" s="207">
        <f>I63-I64-I65</f>
        <v>-31537.360000000102</v>
      </c>
      <c r="K66" s="152"/>
      <c r="L66" s="208"/>
      <c r="M66" s="152"/>
      <c r="N66" s="146">
        <f>F66+J66</f>
        <v>1.1641532182693481E-9</v>
      </c>
      <c r="O66" s="1"/>
      <c r="P66" s="113"/>
      <c r="Q66" s="114"/>
      <c r="R66" s="116"/>
      <c r="S66" s="112"/>
      <c r="T66" s="112"/>
      <c r="U66" s="116"/>
      <c r="V66" s="112"/>
      <c r="W66" s="116"/>
      <c r="X66" s="116"/>
      <c r="Y66" s="1"/>
      <c r="Z66" s="1"/>
      <c r="AA66" s="1"/>
      <c r="AB66" s="1"/>
      <c r="AC66" s="1"/>
      <c r="AD66" s="1"/>
      <c r="AE66" s="107"/>
    </row>
    <row r="67" spans="1:31" ht="17.25" customHeight="1" x14ac:dyDescent="0.2">
      <c r="A67" s="35"/>
      <c r="B67" s="57"/>
      <c r="C67" s="57"/>
      <c r="D67" s="57"/>
      <c r="E67" s="106"/>
      <c r="F67" s="1"/>
      <c r="G67" s="1"/>
      <c r="H67" s="123"/>
      <c r="I67" s="125"/>
      <c r="J67" s="125"/>
      <c r="K67" s="120"/>
      <c r="L67" s="120"/>
      <c r="M67" s="120"/>
      <c r="N67" s="120"/>
      <c r="O67" s="57"/>
      <c r="P67" s="113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7"/>
    </row>
    <row r="68" spans="1:31" ht="17.25" customHeight="1" x14ac:dyDescent="0.2">
      <c r="A68" s="35"/>
      <c r="B68" s="57" t="s">
        <v>85</v>
      </c>
      <c r="C68" s="57"/>
      <c r="D68" s="57"/>
      <c r="E68" s="106"/>
      <c r="F68" s="82"/>
      <c r="G68" s="1"/>
      <c r="H68" s="123"/>
      <c r="I68" s="184"/>
      <c r="J68" s="152"/>
      <c r="K68" s="152"/>
      <c r="L68" s="106"/>
      <c r="M68" s="106"/>
      <c r="N68" s="120"/>
      <c r="O68" s="57"/>
      <c r="P68" s="127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7"/>
    </row>
    <row r="69" spans="1:31" ht="17.25" customHeight="1" x14ac:dyDescent="0.2">
      <c r="A69" s="35"/>
      <c r="B69" s="124" t="s">
        <v>86</v>
      </c>
      <c r="C69" s="57"/>
      <c r="D69" s="57"/>
      <c r="E69" s="106"/>
      <c r="F69" s="1"/>
      <c r="G69" s="1"/>
      <c r="H69" s="106"/>
      <c r="I69" s="106"/>
      <c r="J69" s="106"/>
      <c r="K69" s="120"/>
      <c r="L69" s="106"/>
      <c r="M69" s="106"/>
      <c r="N69" s="120"/>
      <c r="O69" s="57"/>
      <c r="P69" s="127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7"/>
    </row>
    <row r="70" spans="1:31" ht="17.25" customHeight="1" x14ac:dyDescent="0.2">
      <c r="A70" s="81"/>
      <c r="B70" s="78"/>
      <c r="C70" s="78"/>
      <c r="D70" s="78"/>
      <c r="E70" s="78"/>
      <c r="F70" s="129" t="s">
        <v>87</v>
      </c>
      <c r="G70" s="130"/>
      <c r="H70" s="130"/>
      <c r="I70" s="129"/>
      <c r="J70" s="129"/>
      <c r="K70" s="129"/>
      <c r="L70" s="129"/>
      <c r="M70" s="129"/>
      <c r="N70" s="131"/>
      <c r="O70" s="129"/>
      <c r="P70" s="129"/>
      <c r="Q70" s="129"/>
      <c r="R70" s="129"/>
      <c r="S70" s="129"/>
      <c r="T70" s="129" t="s">
        <v>88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7"/>
    </row>
    <row r="71" spans="1:31" ht="17.25" customHeight="1" x14ac:dyDescent="0.2">
      <c r="A71" s="81"/>
      <c r="B71" s="78"/>
      <c r="C71" s="78"/>
      <c r="D71" s="78"/>
      <c r="E71" s="78"/>
      <c r="F71" s="129"/>
      <c r="G71" s="130"/>
      <c r="H71" s="130"/>
      <c r="I71" s="129"/>
      <c r="J71" s="129"/>
      <c r="K71" s="129"/>
      <c r="L71" s="129"/>
      <c r="M71" s="129"/>
      <c r="N71" s="131"/>
      <c r="O71" s="129"/>
      <c r="P71" s="129"/>
      <c r="Q71" s="129"/>
      <c r="R71" s="129"/>
      <c r="S71" s="129"/>
      <c r="T71" s="129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7"/>
    </row>
    <row r="72" spans="1:31" ht="17.25" customHeight="1" x14ac:dyDescent="0.25">
      <c r="A72" s="81"/>
      <c r="B72" s="1"/>
      <c r="C72" s="1"/>
      <c r="D72" s="1"/>
      <c r="E72" s="1"/>
      <c r="F72" s="178" t="s">
        <v>110</v>
      </c>
      <c r="G72" s="170"/>
      <c r="H72" s="170"/>
      <c r="I72" s="170"/>
      <c r="J72" s="170"/>
      <c r="K72" s="1"/>
      <c r="L72" s="1"/>
      <c r="M72" s="1"/>
      <c r="N72" s="1"/>
      <c r="O72" s="1"/>
      <c r="P72" s="1"/>
      <c r="Q72" s="1"/>
      <c r="R72" s="1"/>
      <c r="S72" s="1"/>
      <c r="T72" s="178" t="s">
        <v>111</v>
      </c>
      <c r="U72" s="170"/>
      <c r="V72" s="170"/>
      <c r="W72" s="170"/>
      <c r="X72" s="170"/>
      <c r="Y72" s="1"/>
      <c r="Z72" s="1"/>
      <c r="AA72" s="1"/>
      <c r="AB72" s="1"/>
      <c r="AC72" s="1"/>
      <c r="AD72" s="1"/>
      <c r="AE72" s="107"/>
    </row>
    <row r="73" spans="1:31" ht="17.25" customHeight="1" x14ac:dyDescent="0.25">
      <c r="A73" s="81"/>
      <c r="B73" s="1"/>
      <c r="C73" s="1"/>
      <c r="D73" s="1"/>
      <c r="E73" s="1"/>
      <c r="F73" s="179" t="s">
        <v>112</v>
      </c>
      <c r="G73" s="180"/>
      <c r="H73" s="180"/>
      <c r="I73" s="180"/>
      <c r="J73" s="180"/>
      <c r="K73" s="1"/>
      <c r="L73" s="1"/>
      <c r="M73" s="1"/>
      <c r="N73" s="1"/>
      <c r="O73" s="1"/>
      <c r="P73" s="3"/>
      <c r="Q73" s="3"/>
      <c r="R73" s="3"/>
      <c r="S73" s="3"/>
      <c r="T73" s="179" t="s">
        <v>113</v>
      </c>
      <c r="U73" s="180"/>
      <c r="V73" s="180"/>
      <c r="W73" s="180"/>
      <c r="X73" s="180"/>
      <c r="Y73" s="1"/>
      <c r="Z73" s="1"/>
      <c r="AA73" s="1"/>
      <c r="AB73" s="1"/>
      <c r="AC73" s="1"/>
      <c r="AD73" s="1"/>
      <c r="AE73" s="107"/>
    </row>
    <row r="74" spans="1:31" ht="17.25" customHeight="1" x14ac:dyDescent="0.2">
      <c r="A74" s="132"/>
      <c r="B74" s="133"/>
      <c r="C74" s="133"/>
      <c r="D74" s="133"/>
      <c r="E74" s="133"/>
      <c r="F74" s="181" t="s">
        <v>94</v>
      </c>
      <c r="G74" s="182"/>
      <c r="H74" s="182"/>
      <c r="I74" s="182"/>
      <c r="J74" s="182"/>
      <c r="K74" s="133"/>
      <c r="L74" s="133"/>
      <c r="M74" s="133"/>
      <c r="N74" s="133"/>
      <c r="O74" s="133"/>
      <c r="P74" s="133"/>
      <c r="Q74" s="133"/>
      <c r="R74" s="133"/>
      <c r="S74" s="133"/>
      <c r="T74" s="181" t="s">
        <v>94</v>
      </c>
      <c r="U74" s="182"/>
      <c r="V74" s="182"/>
      <c r="W74" s="182"/>
      <c r="X74" s="182"/>
      <c r="Y74" s="133"/>
      <c r="Z74" s="133"/>
      <c r="AA74" s="133"/>
      <c r="AB74" s="133"/>
      <c r="AC74" s="133"/>
      <c r="AD74" s="133"/>
      <c r="AE74" s="134"/>
    </row>
    <row r="75" spans="1:31" ht="12.75" customHeight="1" x14ac:dyDescent="0.2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</row>
    <row r="76" spans="1:31" ht="12.75" customHeight="1" x14ac:dyDescent="0.2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</row>
    <row r="77" spans="1:31" ht="12.75" customHeight="1" x14ac:dyDescent="0.2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</row>
    <row r="78" spans="1:31" ht="12.75" customHeight="1" x14ac:dyDescent="0.2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</row>
    <row r="79" spans="1:31" ht="12.75" customHeight="1" x14ac:dyDescent="0.2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</row>
    <row r="80" spans="1:31" ht="12.75" customHeight="1" x14ac:dyDescent="0.2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</row>
    <row r="81" spans="1:31" ht="12.75" customHeight="1" x14ac:dyDescent="0.2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</row>
    <row r="82" spans="1:31" ht="12.75" customHeight="1" x14ac:dyDescent="0.2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</row>
    <row r="83" spans="1:31" ht="12.75" customHeight="1" x14ac:dyDescent="0.2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</row>
    <row r="84" spans="1:31" ht="12.75" customHeight="1" x14ac:dyDescent="0.2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</row>
    <row r="85" spans="1:31" ht="12.75" customHeight="1" x14ac:dyDescent="0.2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</row>
    <row r="86" spans="1:31" ht="12.75" customHeight="1" x14ac:dyDescent="0.2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</row>
    <row r="87" spans="1:31" ht="12.75" customHeight="1" x14ac:dyDescent="0.2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</row>
    <row r="88" spans="1:31" ht="12.75" customHeight="1" x14ac:dyDescent="0.2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</row>
    <row r="89" spans="1:31" ht="12.75" customHeight="1" x14ac:dyDescent="0.2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</row>
    <row r="90" spans="1:31" ht="12.75" customHeight="1" x14ac:dyDescent="0.2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</row>
    <row r="91" spans="1:31" ht="12.75" customHeight="1" x14ac:dyDescent="0.2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</row>
    <row r="92" spans="1:31" ht="12.75" customHeight="1" x14ac:dyDescent="0.2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</row>
    <row r="93" spans="1:31" ht="12.75" customHeight="1" x14ac:dyDescent="0.2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</row>
    <row r="94" spans="1:31" ht="12.75" customHeight="1" x14ac:dyDescent="0.2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</row>
    <row r="95" spans="1:31" ht="12.75" customHeight="1" x14ac:dyDescent="0.2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</row>
    <row r="96" spans="1:31" ht="12.75" customHeight="1" x14ac:dyDescent="0.2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</row>
    <row r="97" spans="1:31" ht="12.75" customHeight="1" x14ac:dyDescent="0.2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</row>
    <row r="98" spans="1:31" ht="12.75" customHeight="1" x14ac:dyDescent="0.2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</row>
    <row r="99" spans="1:31" ht="12.75" customHeight="1" x14ac:dyDescent="0.2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</row>
    <row r="100" spans="1:31" ht="12.75" customHeight="1" x14ac:dyDescent="0.2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</row>
    <row r="101" spans="1:31" ht="12.75" customHeight="1" x14ac:dyDescent="0.2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</row>
    <row r="102" spans="1:31" ht="12.75" customHeight="1" x14ac:dyDescent="0.2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</row>
    <row r="103" spans="1:31" ht="12.75" customHeight="1" x14ac:dyDescent="0.2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</row>
    <row r="104" spans="1:31" ht="12.75" customHeight="1" x14ac:dyDescent="0.2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</row>
    <row r="105" spans="1:31" ht="12.75" customHeight="1" x14ac:dyDescent="0.2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</row>
    <row r="106" spans="1:31" ht="12.75" customHeight="1" x14ac:dyDescent="0.2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</row>
    <row r="107" spans="1:31" ht="12.75" customHeight="1" x14ac:dyDescent="0.2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</row>
    <row r="108" spans="1:31" ht="12.75" customHeight="1" x14ac:dyDescent="0.2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</row>
    <row r="109" spans="1:31" ht="12.75" customHeight="1" x14ac:dyDescent="0.2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</row>
    <row r="110" spans="1:31" ht="12.75" customHeight="1" x14ac:dyDescent="0.2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</row>
    <row r="111" spans="1:31" ht="12.75" customHeight="1" x14ac:dyDescent="0.2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</row>
    <row r="112" spans="1:31" ht="12.75" customHeight="1" x14ac:dyDescent="0.2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</row>
    <row r="113" spans="1:31" ht="12.75" customHeight="1" x14ac:dyDescent="0.2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</row>
    <row r="114" spans="1:31" ht="12.75" customHeight="1" x14ac:dyDescent="0.2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</row>
    <row r="115" spans="1:31" ht="12.75" customHeight="1" x14ac:dyDescent="0.2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</row>
    <row r="116" spans="1:31" ht="12.75" customHeight="1" x14ac:dyDescent="0.2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</row>
    <row r="117" spans="1:31" ht="12.75" customHeight="1" x14ac:dyDescent="0.2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</row>
    <row r="118" spans="1:31" ht="12.75" customHeight="1" x14ac:dyDescent="0.2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</row>
    <row r="119" spans="1:31" ht="12.75" customHeight="1" x14ac:dyDescent="0.2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</row>
    <row r="120" spans="1:31" ht="12.75" customHeight="1" x14ac:dyDescent="0.2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</row>
    <row r="121" spans="1:31" ht="12.75" customHeight="1" x14ac:dyDescent="0.2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</row>
    <row r="122" spans="1:31" ht="12.75" customHeight="1" x14ac:dyDescent="0.2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</row>
    <row r="123" spans="1:31" ht="12.75" customHeight="1" x14ac:dyDescent="0.2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</row>
    <row r="124" spans="1:31" ht="12.75" customHeight="1" x14ac:dyDescent="0.2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</row>
    <row r="125" spans="1:31" ht="12.75" customHeight="1" x14ac:dyDescent="0.2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</row>
    <row r="126" spans="1:31" ht="12.75" customHeight="1" x14ac:dyDescent="0.2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</row>
    <row r="127" spans="1:31" ht="12.75" customHeight="1" x14ac:dyDescent="0.2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</row>
    <row r="128" spans="1:31" ht="12.75" customHeight="1" x14ac:dyDescent="0.2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</row>
    <row r="129" spans="1:31" ht="12.75" customHeight="1" x14ac:dyDescent="0.2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</row>
    <row r="130" spans="1:31" ht="12.75" customHeight="1" x14ac:dyDescent="0.2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</row>
    <row r="131" spans="1:31" ht="12.75" customHeight="1" x14ac:dyDescent="0.2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31" ht="12.75" customHeight="1" x14ac:dyDescent="0.2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</row>
    <row r="133" spans="1:31" ht="12.75" customHeight="1" x14ac:dyDescent="0.2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</row>
    <row r="134" spans="1:31" ht="12.75" customHeight="1" x14ac:dyDescent="0.2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</row>
    <row r="135" spans="1:31" ht="12.75" customHeight="1" x14ac:dyDescent="0.2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</row>
    <row r="136" spans="1:31" ht="12.75" customHeight="1" x14ac:dyDescent="0.2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</row>
    <row r="137" spans="1:31" ht="12.75" customHeight="1" x14ac:dyDescent="0.2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</row>
    <row r="138" spans="1:31" ht="12.75" customHeight="1" x14ac:dyDescent="0.2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</row>
    <row r="139" spans="1:31" ht="12.75" customHeight="1" x14ac:dyDescent="0.2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</row>
    <row r="140" spans="1:31" ht="12.75" customHeight="1" x14ac:dyDescent="0.2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</row>
    <row r="141" spans="1:31" ht="12.75" customHeight="1" x14ac:dyDescent="0.2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</row>
    <row r="142" spans="1:31" ht="12.75" customHeight="1" x14ac:dyDescent="0.2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</row>
    <row r="143" spans="1:31" ht="12.75" customHeight="1" x14ac:dyDescent="0.2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</row>
    <row r="144" spans="1:31" ht="12.75" customHeight="1" x14ac:dyDescent="0.2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</row>
    <row r="145" spans="1:31" ht="12.75" customHeight="1" x14ac:dyDescent="0.2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</row>
    <row r="146" spans="1:31" ht="12.75" customHeight="1" x14ac:dyDescent="0.2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</row>
    <row r="147" spans="1:31" ht="12.75" customHeight="1" x14ac:dyDescent="0.2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</row>
    <row r="148" spans="1:31" ht="12.75" customHeight="1" x14ac:dyDescent="0.2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</row>
    <row r="149" spans="1:31" ht="12.75" customHeight="1" x14ac:dyDescent="0.2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</row>
    <row r="150" spans="1:31" ht="12.75" customHeight="1" x14ac:dyDescent="0.2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</row>
    <row r="151" spans="1:31" ht="12.75" customHeight="1" x14ac:dyDescent="0.2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</row>
    <row r="152" spans="1:31" ht="12.75" customHeight="1" x14ac:dyDescent="0.2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</row>
    <row r="153" spans="1:31" ht="12.75" customHeight="1" x14ac:dyDescent="0.2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</row>
    <row r="154" spans="1:31" ht="12.75" customHeight="1" x14ac:dyDescent="0.2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</row>
    <row r="155" spans="1:31" ht="12.75" customHeight="1" x14ac:dyDescent="0.2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</row>
    <row r="156" spans="1:31" ht="12.75" customHeight="1" x14ac:dyDescent="0.2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</row>
    <row r="157" spans="1:31" ht="12.75" customHeight="1" x14ac:dyDescent="0.2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</row>
    <row r="158" spans="1:31" ht="12.75" customHeight="1" x14ac:dyDescent="0.2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</row>
    <row r="159" spans="1:31" ht="12.75" customHeight="1" x14ac:dyDescent="0.2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</row>
    <row r="160" spans="1:31" ht="12.75" customHeight="1" x14ac:dyDescent="0.2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</row>
    <row r="161" spans="1:31" ht="12.75" customHeight="1" x14ac:dyDescent="0.2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</row>
    <row r="162" spans="1:31" ht="12.75" customHeight="1" x14ac:dyDescent="0.2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</row>
    <row r="163" spans="1:31" ht="12.75" customHeight="1" x14ac:dyDescent="0.2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</row>
    <row r="164" spans="1:31" ht="12.75" customHeight="1" x14ac:dyDescent="0.2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</row>
    <row r="165" spans="1:31" ht="12.75" customHeight="1" x14ac:dyDescent="0.2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</row>
    <row r="166" spans="1:31" ht="12.75" customHeight="1" x14ac:dyDescent="0.2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</row>
    <row r="167" spans="1:31" ht="12.75" customHeight="1" x14ac:dyDescent="0.2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</row>
    <row r="168" spans="1:31" ht="12.75" customHeight="1" x14ac:dyDescent="0.2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</row>
    <row r="169" spans="1:31" ht="12.75" customHeight="1" x14ac:dyDescent="0.2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</row>
    <row r="170" spans="1:31" ht="12.75" customHeight="1" x14ac:dyDescent="0.2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</row>
    <row r="171" spans="1:31" ht="12.75" customHeight="1" x14ac:dyDescent="0.2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</row>
    <row r="172" spans="1:31" ht="12.75" customHeight="1" x14ac:dyDescent="0.2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</row>
    <row r="173" spans="1:31" ht="12.75" customHeight="1" x14ac:dyDescent="0.2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</row>
    <row r="174" spans="1:31" ht="12.75" customHeight="1" x14ac:dyDescent="0.2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</row>
    <row r="175" spans="1:31" ht="12.75" customHeight="1" x14ac:dyDescent="0.2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</row>
    <row r="176" spans="1:31" ht="12.75" customHeight="1" x14ac:dyDescent="0.2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</row>
    <row r="177" spans="1:31" ht="12.75" customHeight="1" x14ac:dyDescent="0.2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</row>
    <row r="178" spans="1:31" ht="12.75" customHeight="1" x14ac:dyDescent="0.2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</row>
    <row r="179" spans="1:31" ht="12.75" customHeight="1" x14ac:dyDescent="0.2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</row>
    <row r="180" spans="1:31" ht="12.75" customHeight="1" x14ac:dyDescent="0.2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</row>
    <row r="181" spans="1:31" ht="12.75" customHeight="1" x14ac:dyDescent="0.2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</row>
    <row r="182" spans="1:31" ht="12.75" customHeight="1" x14ac:dyDescent="0.2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</row>
    <row r="183" spans="1:31" ht="12.75" customHeight="1" x14ac:dyDescent="0.2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</row>
    <row r="184" spans="1:31" ht="12.75" customHeight="1" x14ac:dyDescent="0.2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</row>
    <row r="185" spans="1:31" ht="12.75" customHeight="1" x14ac:dyDescent="0.2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</row>
    <row r="186" spans="1:31" ht="12.75" customHeight="1" x14ac:dyDescent="0.2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</row>
    <row r="187" spans="1:31" ht="12.75" customHeight="1" x14ac:dyDescent="0.2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</row>
    <row r="188" spans="1:31" ht="12.75" customHeight="1" x14ac:dyDescent="0.2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</row>
    <row r="189" spans="1:31" ht="12.75" customHeight="1" x14ac:dyDescent="0.2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</row>
    <row r="190" spans="1:31" ht="12.75" customHeight="1" x14ac:dyDescent="0.2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</row>
    <row r="191" spans="1:31" ht="12.75" customHeight="1" x14ac:dyDescent="0.2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</row>
    <row r="192" spans="1:31" ht="12.75" customHeight="1" x14ac:dyDescent="0.2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</row>
    <row r="193" spans="1:31" ht="12.75" customHeight="1" x14ac:dyDescent="0.2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</row>
    <row r="194" spans="1:31" ht="12.75" customHeight="1" x14ac:dyDescent="0.2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</row>
    <row r="195" spans="1:31" ht="12.75" customHeight="1" x14ac:dyDescent="0.2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</row>
    <row r="196" spans="1:31" ht="12.75" customHeight="1" x14ac:dyDescent="0.2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</row>
    <row r="197" spans="1:31" ht="12.75" customHeight="1" x14ac:dyDescent="0.2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</row>
    <row r="198" spans="1:31" ht="12.75" customHeight="1" x14ac:dyDescent="0.2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</row>
    <row r="199" spans="1:31" ht="12.75" customHeight="1" x14ac:dyDescent="0.2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</row>
    <row r="200" spans="1:31" ht="12.75" customHeight="1" x14ac:dyDescent="0.2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</row>
    <row r="201" spans="1:31" ht="12.75" customHeight="1" x14ac:dyDescent="0.2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</row>
    <row r="202" spans="1:31" ht="12.75" customHeight="1" x14ac:dyDescent="0.2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</row>
    <row r="203" spans="1:31" ht="12.75" customHeight="1" x14ac:dyDescent="0.2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</row>
    <row r="204" spans="1:31" ht="12.75" customHeight="1" x14ac:dyDescent="0.2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</row>
    <row r="205" spans="1:31" ht="12.75" customHeight="1" x14ac:dyDescent="0.2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</row>
    <row r="206" spans="1:31" ht="12.75" customHeight="1" x14ac:dyDescent="0.2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</row>
    <row r="207" spans="1:31" ht="12.75" customHeight="1" x14ac:dyDescent="0.2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</row>
    <row r="208" spans="1:31" ht="12.75" customHeight="1" x14ac:dyDescent="0.2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</row>
    <row r="209" spans="1:31" ht="12.75" customHeight="1" x14ac:dyDescent="0.2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</row>
    <row r="210" spans="1:31" ht="12.75" customHeight="1" x14ac:dyDescent="0.2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</row>
    <row r="211" spans="1:31" ht="12.75" customHeight="1" x14ac:dyDescent="0.2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</row>
    <row r="212" spans="1:31" ht="12.75" customHeight="1" x14ac:dyDescent="0.2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</row>
    <row r="213" spans="1:31" ht="12.75" customHeight="1" x14ac:dyDescent="0.2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</row>
    <row r="214" spans="1:31" ht="12.75" customHeight="1" x14ac:dyDescent="0.2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</row>
    <row r="215" spans="1:31" ht="12.75" customHeight="1" x14ac:dyDescent="0.2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</row>
    <row r="216" spans="1:31" ht="12.75" customHeight="1" x14ac:dyDescent="0.2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</row>
    <row r="217" spans="1:31" ht="12.75" customHeight="1" x14ac:dyDescent="0.2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</row>
    <row r="218" spans="1:31" ht="12.75" customHeight="1" x14ac:dyDescent="0.2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</row>
    <row r="219" spans="1:31" ht="12.75" customHeight="1" x14ac:dyDescent="0.2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</row>
    <row r="220" spans="1:31" ht="12.75" customHeight="1" x14ac:dyDescent="0.2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</row>
    <row r="221" spans="1:31" ht="12.75" customHeight="1" x14ac:dyDescent="0.2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</row>
    <row r="222" spans="1:31" ht="12.75" customHeight="1" x14ac:dyDescent="0.2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</row>
    <row r="223" spans="1:31" ht="12.75" customHeight="1" x14ac:dyDescent="0.2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</row>
    <row r="224" spans="1:31" ht="12.75" customHeight="1" x14ac:dyDescent="0.2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</row>
    <row r="225" spans="1:31" ht="12.75" customHeight="1" x14ac:dyDescent="0.2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</row>
    <row r="226" spans="1:31" ht="12.75" customHeight="1" x14ac:dyDescent="0.2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</row>
    <row r="227" spans="1:31" ht="12.75" customHeight="1" x14ac:dyDescent="0.2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</row>
    <row r="228" spans="1:31" ht="12.75" customHeight="1" x14ac:dyDescent="0.2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</row>
    <row r="229" spans="1:31" ht="12.75" customHeight="1" x14ac:dyDescent="0.2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</row>
    <row r="230" spans="1:31" ht="12.75" customHeight="1" x14ac:dyDescent="0.2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</row>
    <row r="231" spans="1:31" ht="12.75" customHeight="1" x14ac:dyDescent="0.2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</row>
    <row r="232" spans="1:31" ht="12.75" customHeight="1" x14ac:dyDescent="0.2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</row>
    <row r="233" spans="1:31" ht="12.75" customHeight="1" x14ac:dyDescent="0.2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</row>
    <row r="234" spans="1:31" ht="12.75" customHeight="1" x14ac:dyDescent="0.2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</row>
    <row r="235" spans="1:31" ht="12.75" customHeight="1" x14ac:dyDescent="0.2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</row>
    <row r="236" spans="1:31" ht="12.75" customHeight="1" x14ac:dyDescent="0.2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</row>
    <row r="237" spans="1:31" ht="12.75" customHeight="1" x14ac:dyDescent="0.2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</row>
    <row r="238" spans="1:31" ht="12.75" customHeight="1" x14ac:dyDescent="0.2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</row>
    <row r="239" spans="1:31" ht="12.75" customHeight="1" x14ac:dyDescent="0.2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</row>
    <row r="240" spans="1:31" ht="12.75" customHeight="1" x14ac:dyDescent="0.2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</row>
    <row r="241" spans="1:31" ht="12.75" customHeight="1" x14ac:dyDescent="0.2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</row>
    <row r="242" spans="1:31" ht="12.75" customHeight="1" x14ac:dyDescent="0.2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</row>
    <row r="243" spans="1:31" ht="12.75" customHeight="1" x14ac:dyDescent="0.2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</row>
    <row r="244" spans="1:31" ht="12.75" customHeight="1" x14ac:dyDescent="0.2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</row>
    <row r="245" spans="1:31" ht="12.75" customHeight="1" x14ac:dyDescent="0.2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</row>
    <row r="246" spans="1:31" ht="12.75" customHeight="1" x14ac:dyDescent="0.2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</row>
    <row r="247" spans="1:31" ht="12.75" customHeight="1" x14ac:dyDescent="0.2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</row>
    <row r="248" spans="1:31" ht="12.75" customHeight="1" x14ac:dyDescent="0.2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</row>
    <row r="249" spans="1:31" ht="12.75" customHeight="1" x14ac:dyDescent="0.2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</row>
    <row r="250" spans="1:31" ht="12.75" customHeight="1" x14ac:dyDescent="0.2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</row>
    <row r="251" spans="1:31" ht="12.75" customHeight="1" x14ac:dyDescent="0.2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</row>
    <row r="252" spans="1:31" ht="12.75" customHeight="1" x14ac:dyDescent="0.2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</row>
    <row r="253" spans="1:31" ht="12.75" customHeight="1" x14ac:dyDescent="0.2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</row>
    <row r="254" spans="1:31" ht="12.75" customHeight="1" x14ac:dyDescent="0.2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</row>
    <row r="255" spans="1:31" ht="12.75" customHeight="1" x14ac:dyDescent="0.2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</row>
    <row r="256" spans="1:31" ht="12.75" customHeight="1" x14ac:dyDescent="0.2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</row>
    <row r="257" spans="1:31" ht="12.75" customHeight="1" x14ac:dyDescent="0.2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</row>
    <row r="258" spans="1:31" ht="12.75" customHeight="1" x14ac:dyDescent="0.2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</row>
    <row r="259" spans="1:31" ht="12.75" customHeight="1" x14ac:dyDescent="0.2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</row>
    <row r="260" spans="1:31" ht="12.75" customHeight="1" x14ac:dyDescent="0.2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</row>
    <row r="261" spans="1:31" ht="12.75" customHeight="1" x14ac:dyDescent="0.2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</row>
    <row r="262" spans="1:31" ht="12.75" customHeight="1" x14ac:dyDescent="0.2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</row>
    <row r="263" spans="1:31" ht="12.75" customHeight="1" x14ac:dyDescent="0.2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</row>
    <row r="264" spans="1:31" ht="12.75" customHeight="1" x14ac:dyDescent="0.2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</row>
    <row r="265" spans="1:31" ht="12.75" customHeight="1" x14ac:dyDescent="0.2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</row>
    <row r="266" spans="1:31" ht="12.75" customHeight="1" x14ac:dyDescent="0.2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</row>
    <row r="267" spans="1:31" ht="12.75" customHeight="1" x14ac:dyDescent="0.2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</row>
    <row r="268" spans="1:31" ht="12.75" customHeight="1" x14ac:dyDescent="0.2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</row>
    <row r="269" spans="1:31" ht="12.75" customHeight="1" x14ac:dyDescent="0.2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</row>
    <row r="270" spans="1:31" ht="12.75" customHeight="1" x14ac:dyDescent="0.2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</row>
    <row r="271" spans="1:31" ht="12.75" customHeight="1" x14ac:dyDescent="0.2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</row>
    <row r="272" spans="1:31" ht="12.75" customHeight="1" x14ac:dyDescent="0.2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</row>
    <row r="273" spans="1:31" ht="12.75" customHeight="1" x14ac:dyDescent="0.2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</row>
    <row r="274" spans="1:31" ht="12.75" customHeight="1" x14ac:dyDescent="0.2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</row>
    <row r="275" spans="1:31" ht="12.75" customHeight="1" x14ac:dyDescent="0.2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</row>
    <row r="276" spans="1:31" ht="12.75" customHeight="1" x14ac:dyDescent="0.2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</row>
    <row r="277" spans="1:31" ht="12.75" customHeight="1" x14ac:dyDescent="0.2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</row>
    <row r="278" spans="1:31" ht="12.75" customHeight="1" x14ac:dyDescent="0.2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</row>
    <row r="279" spans="1:31" ht="12.75" customHeight="1" x14ac:dyDescent="0.2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</row>
    <row r="280" spans="1:31" ht="12.75" customHeight="1" x14ac:dyDescent="0.2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</row>
    <row r="281" spans="1:31" ht="12.75" customHeight="1" x14ac:dyDescent="0.2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</row>
    <row r="282" spans="1:31" ht="12.75" customHeight="1" x14ac:dyDescent="0.2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</row>
    <row r="283" spans="1:31" ht="12.75" customHeight="1" x14ac:dyDescent="0.2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</row>
    <row r="284" spans="1:31" ht="12.75" customHeight="1" x14ac:dyDescent="0.2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</row>
    <row r="285" spans="1:31" ht="12.75" customHeight="1" x14ac:dyDescent="0.2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</row>
    <row r="286" spans="1:31" ht="12.75" customHeight="1" x14ac:dyDescent="0.2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</row>
    <row r="287" spans="1:31" ht="12.75" customHeight="1" x14ac:dyDescent="0.2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</row>
    <row r="288" spans="1:31" ht="12.75" customHeight="1" x14ac:dyDescent="0.2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</row>
    <row r="289" spans="1:31" ht="12.75" customHeight="1" x14ac:dyDescent="0.2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</row>
    <row r="290" spans="1:31" ht="12.75" customHeight="1" x14ac:dyDescent="0.2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</row>
    <row r="291" spans="1:31" ht="12.75" customHeight="1" x14ac:dyDescent="0.2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</row>
    <row r="292" spans="1:31" ht="12.75" customHeight="1" x14ac:dyDescent="0.2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</row>
    <row r="293" spans="1:31" ht="12.75" customHeight="1" x14ac:dyDescent="0.2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</row>
    <row r="294" spans="1:31" ht="12.75" customHeight="1" x14ac:dyDescent="0.2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</row>
    <row r="295" spans="1:31" ht="12.75" customHeight="1" x14ac:dyDescent="0.2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</row>
    <row r="296" spans="1:31" ht="12.75" customHeight="1" x14ac:dyDescent="0.2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</row>
    <row r="297" spans="1:31" ht="12.75" customHeight="1" x14ac:dyDescent="0.2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</row>
    <row r="298" spans="1:31" ht="12.75" customHeight="1" x14ac:dyDescent="0.2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</row>
    <row r="299" spans="1:31" ht="12.75" customHeight="1" x14ac:dyDescent="0.2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</row>
    <row r="300" spans="1:31" ht="12.75" customHeight="1" x14ac:dyDescent="0.2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</row>
    <row r="301" spans="1:31" ht="12.75" customHeight="1" x14ac:dyDescent="0.2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</row>
    <row r="302" spans="1:31" ht="12.75" customHeight="1" x14ac:dyDescent="0.2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</row>
    <row r="303" spans="1:31" ht="12.75" customHeight="1" x14ac:dyDescent="0.2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</row>
    <row r="304" spans="1:31" ht="12.75" customHeight="1" x14ac:dyDescent="0.2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</row>
    <row r="305" spans="1:31" ht="12.75" customHeight="1" x14ac:dyDescent="0.2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</row>
    <row r="306" spans="1:31" ht="12.75" customHeight="1" x14ac:dyDescent="0.2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</row>
    <row r="307" spans="1:31" ht="12.75" customHeight="1" x14ac:dyDescent="0.2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</row>
    <row r="308" spans="1:31" ht="12.75" customHeight="1" x14ac:dyDescent="0.2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</row>
    <row r="309" spans="1:31" ht="12.75" customHeight="1" x14ac:dyDescent="0.2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</row>
    <row r="310" spans="1:31" ht="12.75" customHeight="1" x14ac:dyDescent="0.2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</row>
    <row r="311" spans="1:31" ht="12.75" customHeight="1" x14ac:dyDescent="0.2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</row>
    <row r="312" spans="1:31" ht="12.75" customHeight="1" x14ac:dyDescent="0.2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</row>
    <row r="313" spans="1:31" ht="12.75" customHeight="1" x14ac:dyDescent="0.2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</row>
    <row r="314" spans="1:31" ht="12.75" customHeight="1" x14ac:dyDescent="0.2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</row>
    <row r="315" spans="1:31" ht="12.75" customHeight="1" x14ac:dyDescent="0.2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</row>
    <row r="316" spans="1:31" ht="12.75" customHeight="1" x14ac:dyDescent="0.2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</row>
    <row r="317" spans="1:31" ht="12.75" customHeight="1" x14ac:dyDescent="0.2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</row>
    <row r="318" spans="1:31" ht="12.75" customHeight="1" x14ac:dyDescent="0.2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</row>
    <row r="319" spans="1:31" ht="12.75" customHeight="1" x14ac:dyDescent="0.2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</row>
    <row r="320" spans="1:31" ht="12.75" customHeight="1" x14ac:dyDescent="0.2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</row>
    <row r="321" spans="1:31" ht="12.75" customHeight="1" x14ac:dyDescent="0.2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</row>
    <row r="322" spans="1:31" ht="12.75" customHeight="1" x14ac:dyDescent="0.2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</row>
    <row r="323" spans="1:31" ht="12.75" customHeight="1" x14ac:dyDescent="0.2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</row>
    <row r="324" spans="1:31" ht="12.75" customHeight="1" x14ac:dyDescent="0.2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</row>
    <row r="325" spans="1:31" ht="12.75" customHeight="1" x14ac:dyDescent="0.2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</row>
    <row r="326" spans="1:31" ht="12.75" customHeight="1" x14ac:dyDescent="0.2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</row>
    <row r="327" spans="1:31" ht="12.75" customHeight="1" x14ac:dyDescent="0.2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</row>
    <row r="328" spans="1:31" ht="12.75" customHeight="1" x14ac:dyDescent="0.2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</row>
    <row r="329" spans="1:31" ht="12.75" customHeight="1" x14ac:dyDescent="0.2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</row>
    <row r="330" spans="1:31" ht="12.75" customHeight="1" x14ac:dyDescent="0.2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</row>
    <row r="331" spans="1:31" ht="12.75" customHeight="1" x14ac:dyDescent="0.2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</row>
    <row r="332" spans="1:31" ht="12.75" customHeight="1" x14ac:dyDescent="0.2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</row>
    <row r="333" spans="1:31" ht="12.75" customHeight="1" x14ac:dyDescent="0.2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</row>
    <row r="334" spans="1:31" ht="12.75" customHeight="1" x14ac:dyDescent="0.2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</row>
    <row r="335" spans="1:31" ht="12.75" customHeight="1" x14ac:dyDescent="0.2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</row>
    <row r="336" spans="1:31" ht="12.75" customHeight="1" x14ac:dyDescent="0.2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</row>
    <row r="337" spans="1:31" ht="12.75" customHeight="1" x14ac:dyDescent="0.2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</row>
    <row r="338" spans="1:31" ht="12.75" customHeight="1" x14ac:dyDescent="0.2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</row>
    <row r="339" spans="1:31" ht="12.75" customHeight="1" x14ac:dyDescent="0.2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</row>
    <row r="340" spans="1:31" ht="12.75" customHeight="1" x14ac:dyDescent="0.2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</row>
    <row r="341" spans="1:31" ht="12.75" customHeight="1" x14ac:dyDescent="0.2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</row>
    <row r="342" spans="1:31" ht="12.75" customHeight="1" x14ac:dyDescent="0.2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</row>
    <row r="343" spans="1:31" ht="12.75" customHeight="1" x14ac:dyDescent="0.2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</row>
    <row r="344" spans="1:31" ht="12.75" customHeight="1" x14ac:dyDescent="0.2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</row>
    <row r="345" spans="1:31" ht="12.75" customHeight="1" x14ac:dyDescent="0.2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</row>
    <row r="346" spans="1:31" ht="12.75" customHeight="1" x14ac:dyDescent="0.2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</row>
    <row r="347" spans="1:31" ht="12.75" customHeight="1" x14ac:dyDescent="0.2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</row>
    <row r="348" spans="1:31" ht="12.75" customHeight="1" x14ac:dyDescent="0.2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</row>
    <row r="349" spans="1:31" ht="12.75" customHeight="1" x14ac:dyDescent="0.2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</row>
    <row r="350" spans="1:31" ht="12.75" customHeight="1" x14ac:dyDescent="0.2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</row>
    <row r="351" spans="1:31" ht="12.75" customHeight="1" x14ac:dyDescent="0.2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</row>
    <row r="352" spans="1:31" ht="12.75" customHeight="1" x14ac:dyDescent="0.2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</row>
    <row r="353" spans="1:31" ht="12.75" customHeight="1" x14ac:dyDescent="0.2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</row>
    <row r="354" spans="1:31" ht="12.75" customHeight="1" x14ac:dyDescent="0.2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</row>
    <row r="355" spans="1:31" ht="12.75" customHeight="1" x14ac:dyDescent="0.2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</row>
    <row r="356" spans="1:31" ht="12.75" customHeight="1" x14ac:dyDescent="0.2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</row>
    <row r="357" spans="1:31" ht="12.75" customHeight="1" x14ac:dyDescent="0.2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</row>
    <row r="358" spans="1:31" ht="12.75" customHeight="1" x14ac:dyDescent="0.2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</row>
    <row r="359" spans="1:31" ht="12.75" customHeight="1" x14ac:dyDescent="0.2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</row>
    <row r="360" spans="1:31" ht="12.75" customHeight="1" x14ac:dyDescent="0.2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</row>
    <row r="361" spans="1:31" ht="12.75" customHeight="1" x14ac:dyDescent="0.2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</row>
    <row r="362" spans="1:31" ht="12.75" customHeight="1" x14ac:dyDescent="0.2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</row>
    <row r="363" spans="1:31" ht="12.75" customHeight="1" x14ac:dyDescent="0.2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</row>
    <row r="364" spans="1:31" ht="12.75" customHeight="1" x14ac:dyDescent="0.2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</row>
    <row r="365" spans="1:31" ht="12.75" customHeight="1" x14ac:dyDescent="0.2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</row>
    <row r="366" spans="1:31" ht="12.75" customHeight="1" x14ac:dyDescent="0.2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</row>
    <row r="367" spans="1:31" ht="12.75" customHeight="1" x14ac:dyDescent="0.2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</row>
    <row r="368" spans="1:31" ht="12.75" customHeight="1" x14ac:dyDescent="0.2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</row>
    <row r="369" spans="1:31" ht="12.75" customHeight="1" x14ac:dyDescent="0.2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</row>
    <row r="370" spans="1:31" ht="12.75" customHeight="1" x14ac:dyDescent="0.2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</row>
    <row r="371" spans="1:31" ht="12.75" customHeight="1" x14ac:dyDescent="0.2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</row>
    <row r="372" spans="1:31" ht="12.75" customHeight="1" x14ac:dyDescent="0.2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</row>
    <row r="373" spans="1:31" ht="12.75" customHeight="1" x14ac:dyDescent="0.2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</row>
    <row r="374" spans="1:31" ht="12.75" customHeight="1" x14ac:dyDescent="0.2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</row>
    <row r="375" spans="1:31" ht="12.75" customHeight="1" x14ac:dyDescent="0.2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</row>
    <row r="376" spans="1:31" ht="12.75" customHeight="1" x14ac:dyDescent="0.2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</row>
    <row r="377" spans="1:31" ht="12.75" customHeight="1" x14ac:dyDescent="0.2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</row>
    <row r="378" spans="1:31" ht="12.75" customHeight="1" x14ac:dyDescent="0.2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</row>
    <row r="379" spans="1:31" ht="12.75" customHeight="1" x14ac:dyDescent="0.2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</row>
    <row r="380" spans="1:31" ht="12.75" customHeight="1" x14ac:dyDescent="0.2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</row>
    <row r="381" spans="1:31" ht="12.75" customHeight="1" x14ac:dyDescent="0.2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</row>
    <row r="382" spans="1:31" ht="12.75" customHeight="1" x14ac:dyDescent="0.2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</row>
    <row r="383" spans="1:31" ht="12.75" customHeight="1" x14ac:dyDescent="0.2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</row>
    <row r="384" spans="1:31" ht="12.75" customHeight="1" x14ac:dyDescent="0.2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</row>
    <row r="385" spans="1:31" ht="12.75" customHeight="1" x14ac:dyDescent="0.2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</row>
    <row r="386" spans="1:31" ht="12.75" customHeight="1" x14ac:dyDescent="0.2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</row>
    <row r="387" spans="1:31" ht="12.75" customHeight="1" x14ac:dyDescent="0.2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</row>
    <row r="388" spans="1:31" ht="12.75" customHeight="1" x14ac:dyDescent="0.2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</row>
    <row r="389" spans="1:31" ht="12.75" customHeight="1" x14ac:dyDescent="0.2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</row>
    <row r="390" spans="1:31" ht="12.75" customHeight="1" x14ac:dyDescent="0.2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</row>
    <row r="391" spans="1:31" ht="12.75" customHeight="1" x14ac:dyDescent="0.2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</row>
    <row r="392" spans="1:31" ht="12.75" customHeight="1" x14ac:dyDescent="0.2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</row>
    <row r="393" spans="1:31" ht="12.75" customHeight="1" x14ac:dyDescent="0.2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</row>
    <row r="394" spans="1:31" ht="12.75" customHeight="1" x14ac:dyDescent="0.2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</row>
    <row r="395" spans="1:31" ht="12.75" customHeight="1" x14ac:dyDescent="0.2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</row>
    <row r="396" spans="1:31" ht="12.75" customHeight="1" x14ac:dyDescent="0.2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</row>
    <row r="397" spans="1:31" ht="12.75" customHeight="1" x14ac:dyDescent="0.2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</row>
    <row r="398" spans="1:31" ht="12.75" customHeight="1" x14ac:dyDescent="0.2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</row>
    <row r="399" spans="1:31" ht="12.75" customHeight="1" x14ac:dyDescent="0.2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</row>
    <row r="400" spans="1:31" ht="12.75" customHeight="1" x14ac:dyDescent="0.2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</row>
    <row r="401" spans="1:31" ht="12.75" customHeight="1" x14ac:dyDescent="0.2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</row>
    <row r="402" spans="1:31" ht="12.75" customHeight="1" x14ac:dyDescent="0.2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</row>
    <row r="403" spans="1:31" ht="12.75" customHeight="1" x14ac:dyDescent="0.2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</row>
    <row r="404" spans="1:31" ht="12.75" customHeight="1" x14ac:dyDescent="0.2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</row>
    <row r="405" spans="1:31" ht="12.75" customHeight="1" x14ac:dyDescent="0.2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</row>
    <row r="406" spans="1:31" ht="12.75" customHeight="1" x14ac:dyDescent="0.2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</row>
    <row r="407" spans="1:31" ht="12.75" customHeight="1" x14ac:dyDescent="0.2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</row>
    <row r="408" spans="1:31" ht="12.75" customHeight="1" x14ac:dyDescent="0.2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</row>
    <row r="409" spans="1:31" ht="12.75" customHeight="1" x14ac:dyDescent="0.2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</row>
    <row r="410" spans="1:31" ht="12.75" customHeight="1" x14ac:dyDescent="0.2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</row>
    <row r="411" spans="1:31" ht="12.75" customHeight="1" x14ac:dyDescent="0.2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</row>
    <row r="412" spans="1:31" ht="12.75" customHeight="1" x14ac:dyDescent="0.2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</row>
    <row r="413" spans="1:31" ht="12.75" customHeight="1" x14ac:dyDescent="0.2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</row>
    <row r="414" spans="1:31" ht="12.75" customHeight="1" x14ac:dyDescent="0.2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</row>
    <row r="415" spans="1:31" ht="12.75" customHeight="1" x14ac:dyDescent="0.2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</row>
    <row r="416" spans="1:31" ht="12.75" customHeight="1" x14ac:dyDescent="0.2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</row>
    <row r="417" spans="1:31" ht="12.75" customHeight="1" x14ac:dyDescent="0.2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</row>
    <row r="418" spans="1:31" ht="12.75" customHeight="1" x14ac:dyDescent="0.2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</row>
    <row r="419" spans="1:31" ht="12.75" customHeight="1" x14ac:dyDescent="0.2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</row>
    <row r="420" spans="1:31" ht="12.75" customHeight="1" x14ac:dyDescent="0.2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</row>
    <row r="421" spans="1:31" ht="12.75" customHeight="1" x14ac:dyDescent="0.2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</row>
    <row r="422" spans="1:31" ht="12.75" customHeight="1" x14ac:dyDescent="0.2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</row>
    <row r="423" spans="1:31" ht="12.75" customHeight="1" x14ac:dyDescent="0.2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</row>
    <row r="424" spans="1:31" ht="12.75" customHeight="1" x14ac:dyDescent="0.2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</row>
    <row r="425" spans="1:31" ht="12.75" customHeight="1" x14ac:dyDescent="0.2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</row>
    <row r="426" spans="1:31" ht="12.75" customHeight="1" x14ac:dyDescent="0.2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</row>
    <row r="427" spans="1:31" ht="12.75" customHeight="1" x14ac:dyDescent="0.2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</row>
    <row r="428" spans="1:31" ht="12.75" customHeight="1" x14ac:dyDescent="0.2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</row>
    <row r="429" spans="1:31" ht="12.75" customHeight="1" x14ac:dyDescent="0.2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</row>
    <row r="430" spans="1:31" ht="12.75" customHeight="1" x14ac:dyDescent="0.2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</row>
    <row r="431" spans="1:31" ht="12.75" customHeight="1" x14ac:dyDescent="0.2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</row>
    <row r="432" spans="1:31" ht="12.75" customHeight="1" x14ac:dyDescent="0.2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</row>
    <row r="433" spans="1:31" ht="12.75" customHeight="1" x14ac:dyDescent="0.2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</row>
    <row r="434" spans="1:31" ht="12.75" customHeight="1" x14ac:dyDescent="0.2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</row>
    <row r="435" spans="1:31" ht="12.75" customHeight="1" x14ac:dyDescent="0.2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</row>
    <row r="436" spans="1:31" ht="12.75" customHeight="1" x14ac:dyDescent="0.2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</row>
    <row r="437" spans="1:31" ht="12.75" customHeight="1" x14ac:dyDescent="0.2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</row>
    <row r="438" spans="1:31" ht="12.75" customHeight="1" x14ac:dyDescent="0.2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</row>
    <row r="439" spans="1:31" ht="12.75" customHeight="1" x14ac:dyDescent="0.2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</row>
    <row r="440" spans="1:31" ht="12.75" customHeight="1" x14ac:dyDescent="0.2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</row>
    <row r="441" spans="1:31" ht="12.75" customHeight="1" x14ac:dyDescent="0.2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</row>
    <row r="442" spans="1:31" ht="12.75" customHeight="1" x14ac:dyDescent="0.2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</row>
    <row r="443" spans="1:31" ht="12.75" customHeight="1" x14ac:dyDescent="0.2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</row>
    <row r="444" spans="1:31" ht="12.75" customHeight="1" x14ac:dyDescent="0.2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</row>
    <row r="445" spans="1:31" ht="12.75" customHeight="1" x14ac:dyDescent="0.2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</row>
    <row r="446" spans="1:31" ht="12.75" customHeight="1" x14ac:dyDescent="0.2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</row>
    <row r="447" spans="1:31" ht="12.75" customHeight="1" x14ac:dyDescent="0.2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</row>
    <row r="448" spans="1:31" ht="12.75" customHeight="1" x14ac:dyDescent="0.2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</row>
    <row r="449" spans="1:31" ht="12.75" customHeight="1" x14ac:dyDescent="0.2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</row>
    <row r="450" spans="1:31" ht="12.75" customHeight="1" x14ac:dyDescent="0.2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</row>
    <row r="451" spans="1:31" ht="12.75" customHeight="1" x14ac:dyDescent="0.2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</row>
    <row r="452" spans="1:31" ht="12.75" customHeight="1" x14ac:dyDescent="0.2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</row>
    <row r="453" spans="1:31" ht="12.75" customHeight="1" x14ac:dyDescent="0.2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</row>
    <row r="454" spans="1:31" ht="12.75" customHeight="1" x14ac:dyDescent="0.2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</row>
    <row r="455" spans="1:31" ht="12.75" customHeight="1" x14ac:dyDescent="0.2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</row>
    <row r="456" spans="1:31" ht="12.75" customHeight="1" x14ac:dyDescent="0.2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</row>
    <row r="457" spans="1:31" ht="12.75" customHeight="1" x14ac:dyDescent="0.2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</row>
    <row r="458" spans="1:31" ht="12.75" customHeight="1" x14ac:dyDescent="0.2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</row>
    <row r="459" spans="1:31" ht="12.75" customHeight="1" x14ac:dyDescent="0.2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</row>
    <row r="460" spans="1:31" ht="12.75" customHeight="1" x14ac:dyDescent="0.2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</row>
    <row r="461" spans="1:31" ht="12.75" customHeight="1" x14ac:dyDescent="0.2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</row>
    <row r="462" spans="1:31" ht="12.75" customHeight="1" x14ac:dyDescent="0.2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</row>
    <row r="463" spans="1:31" ht="12.75" customHeight="1" x14ac:dyDescent="0.2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</row>
    <row r="464" spans="1:31" ht="12.75" customHeight="1" x14ac:dyDescent="0.2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</row>
    <row r="465" spans="1:31" ht="12.75" customHeight="1" x14ac:dyDescent="0.2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</row>
    <row r="466" spans="1:31" ht="12.75" customHeight="1" x14ac:dyDescent="0.2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</row>
    <row r="467" spans="1:31" ht="12.75" customHeight="1" x14ac:dyDescent="0.2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</row>
    <row r="468" spans="1:31" ht="12.75" customHeight="1" x14ac:dyDescent="0.2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</row>
    <row r="469" spans="1:31" ht="12.75" customHeight="1" x14ac:dyDescent="0.2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</row>
    <row r="470" spans="1:31" ht="12.75" customHeight="1" x14ac:dyDescent="0.2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</row>
    <row r="471" spans="1:31" ht="12.75" customHeight="1" x14ac:dyDescent="0.2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</row>
    <row r="472" spans="1:31" ht="12.75" customHeight="1" x14ac:dyDescent="0.2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</row>
    <row r="473" spans="1:31" ht="12.75" customHeight="1" x14ac:dyDescent="0.2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</row>
    <row r="474" spans="1:31" ht="12.75" customHeight="1" x14ac:dyDescent="0.2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</row>
    <row r="475" spans="1:31" ht="12.75" customHeight="1" x14ac:dyDescent="0.2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</row>
    <row r="476" spans="1:31" ht="12.75" customHeight="1" x14ac:dyDescent="0.2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</row>
    <row r="477" spans="1:31" ht="12.75" customHeight="1" x14ac:dyDescent="0.2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</row>
    <row r="478" spans="1:31" ht="12.75" customHeight="1" x14ac:dyDescent="0.2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</row>
    <row r="479" spans="1:31" ht="12.75" customHeight="1" x14ac:dyDescent="0.2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</row>
    <row r="480" spans="1:31" ht="12.75" customHeight="1" x14ac:dyDescent="0.2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</row>
    <row r="481" spans="1:31" ht="12.75" customHeight="1" x14ac:dyDescent="0.2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</row>
    <row r="482" spans="1:31" ht="12.75" customHeight="1" x14ac:dyDescent="0.2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</row>
    <row r="483" spans="1:31" ht="12.75" customHeight="1" x14ac:dyDescent="0.2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</row>
    <row r="484" spans="1:31" ht="12.75" customHeight="1" x14ac:dyDescent="0.2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</row>
    <row r="485" spans="1:31" ht="12.75" customHeight="1" x14ac:dyDescent="0.2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</row>
    <row r="486" spans="1:31" ht="12.75" customHeight="1" x14ac:dyDescent="0.2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</row>
    <row r="487" spans="1:31" ht="12.75" customHeight="1" x14ac:dyDescent="0.2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</row>
    <row r="488" spans="1:31" ht="12.75" customHeight="1" x14ac:dyDescent="0.2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</row>
    <row r="489" spans="1:31" ht="12.75" customHeight="1" x14ac:dyDescent="0.2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</row>
    <row r="490" spans="1:31" ht="12.75" customHeight="1" x14ac:dyDescent="0.2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</row>
    <row r="491" spans="1:31" ht="12.75" customHeight="1" x14ac:dyDescent="0.2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</row>
    <row r="492" spans="1:31" ht="12.75" customHeight="1" x14ac:dyDescent="0.2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</row>
    <row r="493" spans="1:31" ht="12.75" customHeight="1" x14ac:dyDescent="0.2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</row>
    <row r="494" spans="1:31" ht="12.75" customHeight="1" x14ac:dyDescent="0.2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</row>
    <row r="495" spans="1:31" ht="12.75" customHeight="1" x14ac:dyDescent="0.2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</row>
    <row r="496" spans="1:31" ht="12.75" customHeight="1" x14ac:dyDescent="0.2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</row>
    <row r="497" spans="1:31" ht="12.75" customHeight="1" x14ac:dyDescent="0.2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</row>
    <row r="498" spans="1:31" ht="12.75" customHeight="1" x14ac:dyDescent="0.2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</row>
    <row r="499" spans="1:31" ht="12.75" customHeight="1" x14ac:dyDescent="0.2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</row>
    <row r="500" spans="1:31" ht="12.75" customHeight="1" x14ac:dyDescent="0.2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</row>
    <row r="501" spans="1:31" ht="12.75" customHeight="1" x14ac:dyDescent="0.2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</row>
    <row r="502" spans="1:31" ht="12.75" customHeight="1" x14ac:dyDescent="0.2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</row>
    <row r="503" spans="1:31" ht="12.75" customHeight="1" x14ac:dyDescent="0.2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</row>
    <row r="504" spans="1:31" ht="12.75" customHeight="1" x14ac:dyDescent="0.2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</row>
    <row r="505" spans="1:31" ht="12.75" customHeight="1" x14ac:dyDescent="0.2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</row>
    <row r="506" spans="1:31" ht="12.75" customHeight="1" x14ac:dyDescent="0.2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</row>
    <row r="507" spans="1:31" ht="12.75" customHeight="1" x14ac:dyDescent="0.2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</row>
    <row r="508" spans="1:31" ht="12.75" customHeight="1" x14ac:dyDescent="0.2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</row>
    <row r="509" spans="1:31" ht="12.75" customHeight="1" x14ac:dyDescent="0.2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</row>
    <row r="510" spans="1:31" ht="12.75" customHeight="1" x14ac:dyDescent="0.2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  <c r="AD510" s="135"/>
      <c r="AE510" s="135"/>
    </row>
    <row r="511" spans="1:31" ht="12.75" customHeight="1" x14ac:dyDescent="0.2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  <c r="AA511" s="135"/>
      <c r="AB511" s="135"/>
      <c r="AC511" s="135"/>
      <c r="AD511" s="135"/>
      <c r="AE511" s="135"/>
    </row>
    <row r="512" spans="1:31" ht="12.75" customHeight="1" x14ac:dyDescent="0.2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  <c r="AD512" s="135"/>
      <c r="AE512" s="135"/>
    </row>
    <row r="513" spans="1:31" ht="12.75" customHeight="1" x14ac:dyDescent="0.2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  <c r="AD513" s="135"/>
      <c r="AE513" s="135"/>
    </row>
    <row r="514" spans="1:31" ht="12.75" customHeight="1" x14ac:dyDescent="0.2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  <c r="AD514" s="135"/>
      <c r="AE514" s="135"/>
    </row>
    <row r="515" spans="1:31" ht="12.75" customHeight="1" x14ac:dyDescent="0.2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  <c r="AA515" s="135"/>
      <c r="AB515" s="135"/>
      <c r="AC515" s="135"/>
      <c r="AD515" s="135"/>
      <c r="AE515" s="135"/>
    </row>
    <row r="516" spans="1:31" ht="12.75" customHeight="1" x14ac:dyDescent="0.2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  <c r="AA516" s="135"/>
      <c r="AB516" s="135"/>
      <c r="AC516" s="135"/>
      <c r="AD516" s="135"/>
      <c r="AE516" s="135"/>
    </row>
    <row r="517" spans="1:31" ht="12.75" customHeight="1" x14ac:dyDescent="0.2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  <c r="AA517" s="135"/>
      <c r="AB517" s="135"/>
      <c r="AC517" s="135"/>
      <c r="AD517" s="135"/>
      <c r="AE517" s="135"/>
    </row>
    <row r="518" spans="1:31" ht="12.75" customHeight="1" x14ac:dyDescent="0.2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  <c r="AA518" s="135"/>
      <c r="AB518" s="135"/>
      <c r="AC518" s="135"/>
      <c r="AD518" s="135"/>
      <c r="AE518" s="135"/>
    </row>
    <row r="519" spans="1:31" ht="12.75" customHeight="1" x14ac:dyDescent="0.2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  <c r="AD519" s="135"/>
      <c r="AE519" s="135"/>
    </row>
    <row r="520" spans="1:31" ht="12.75" customHeight="1" x14ac:dyDescent="0.2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  <c r="AD520" s="135"/>
      <c r="AE520" s="135"/>
    </row>
    <row r="521" spans="1:31" ht="12.75" customHeight="1" x14ac:dyDescent="0.2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/>
      <c r="AD521" s="135"/>
      <c r="AE521" s="135"/>
    </row>
    <row r="522" spans="1:31" ht="12.75" customHeight="1" x14ac:dyDescent="0.2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  <c r="AA522" s="135"/>
      <c r="AB522" s="135"/>
      <c r="AC522" s="135"/>
      <c r="AD522" s="135"/>
      <c r="AE522" s="135"/>
    </row>
    <row r="523" spans="1:31" ht="12.75" customHeight="1" x14ac:dyDescent="0.2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  <c r="AA523" s="135"/>
      <c r="AB523" s="135"/>
      <c r="AC523" s="135"/>
      <c r="AD523" s="135"/>
      <c r="AE523" s="135"/>
    </row>
    <row r="524" spans="1:31" ht="12.75" customHeight="1" x14ac:dyDescent="0.2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  <c r="AD524" s="135"/>
      <c r="AE524" s="135"/>
    </row>
    <row r="525" spans="1:31" ht="12.75" customHeight="1" x14ac:dyDescent="0.2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  <c r="AA525" s="135"/>
      <c r="AB525" s="135"/>
      <c r="AC525" s="135"/>
      <c r="AD525" s="135"/>
      <c r="AE525" s="135"/>
    </row>
    <row r="526" spans="1:31" ht="12.75" customHeight="1" x14ac:dyDescent="0.2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  <c r="AA526" s="135"/>
      <c r="AB526" s="135"/>
      <c r="AC526" s="135"/>
      <c r="AD526" s="135"/>
      <c r="AE526" s="135"/>
    </row>
    <row r="527" spans="1:31" ht="12.75" customHeight="1" x14ac:dyDescent="0.2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  <c r="AA527" s="135"/>
      <c r="AB527" s="135"/>
      <c r="AC527" s="135"/>
      <c r="AD527" s="135"/>
      <c r="AE527" s="135"/>
    </row>
    <row r="528" spans="1:31" ht="12.75" customHeight="1" x14ac:dyDescent="0.2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  <c r="AB528" s="135"/>
      <c r="AC528" s="135"/>
      <c r="AD528" s="135"/>
      <c r="AE528" s="135"/>
    </row>
    <row r="529" spans="1:31" ht="12.75" customHeight="1" x14ac:dyDescent="0.2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  <c r="AA529" s="135"/>
      <c r="AB529" s="135"/>
      <c r="AC529" s="135"/>
      <c r="AD529" s="135"/>
      <c r="AE529" s="135"/>
    </row>
    <row r="530" spans="1:31" ht="12.75" customHeight="1" x14ac:dyDescent="0.2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  <c r="AA530" s="135"/>
      <c r="AB530" s="135"/>
      <c r="AC530" s="135"/>
      <c r="AD530" s="135"/>
      <c r="AE530" s="135"/>
    </row>
    <row r="531" spans="1:31" ht="12.75" customHeight="1" x14ac:dyDescent="0.2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  <c r="AA531" s="135"/>
      <c r="AB531" s="135"/>
      <c r="AC531" s="135"/>
      <c r="AD531" s="135"/>
      <c r="AE531" s="135"/>
    </row>
    <row r="532" spans="1:31" ht="12.75" customHeight="1" x14ac:dyDescent="0.2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  <c r="AA532" s="135"/>
      <c r="AB532" s="135"/>
      <c r="AC532" s="135"/>
      <c r="AD532" s="135"/>
      <c r="AE532" s="135"/>
    </row>
    <row r="533" spans="1:31" ht="12.75" customHeight="1" x14ac:dyDescent="0.2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  <c r="AB533" s="135"/>
      <c r="AC533" s="135"/>
      <c r="AD533" s="135"/>
      <c r="AE533" s="135"/>
    </row>
    <row r="534" spans="1:31" ht="12.75" customHeight="1" x14ac:dyDescent="0.2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  <c r="AA534" s="135"/>
      <c r="AB534" s="135"/>
      <c r="AC534" s="135"/>
      <c r="AD534" s="135"/>
      <c r="AE534" s="135"/>
    </row>
    <row r="535" spans="1:31" ht="12.75" customHeight="1" x14ac:dyDescent="0.2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  <c r="AA535" s="135"/>
      <c r="AB535" s="135"/>
      <c r="AC535" s="135"/>
      <c r="AD535" s="135"/>
      <c r="AE535" s="135"/>
    </row>
    <row r="536" spans="1:31" ht="12.75" customHeight="1" x14ac:dyDescent="0.2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  <c r="AD536" s="135"/>
      <c r="AE536" s="135"/>
    </row>
    <row r="537" spans="1:31" ht="12.75" customHeight="1" x14ac:dyDescent="0.2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  <c r="AD537" s="135"/>
      <c r="AE537" s="135"/>
    </row>
    <row r="538" spans="1:31" ht="12.75" customHeight="1" x14ac:dyDescent="0.2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  <c r="AD538" s="135"/>
      <c r="AE538" s="135"/>
    </row>
    <row r="539" spans="1:31" ht="12.75" customHeight="1" x14ac:dyDescent="0.2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  <c r="AB539" s="135"/>
      <c r="AC539" s="135"/>
      <c r="AD539" s="135"/>
      <c r="AE539" s="135"/>
    </row>
    <row r="540" spans="1:31" ht="12.75" customHeight="1" x14ac:dyDescent="0.2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  <c r="AA540" s="135"/>
      <c r="AB540" s="135"/>
      <c r="AC540" s="135"/>
      <c r="AD540" s="135"/>
      <c r="AE540" s="135"/>
    </row>
    <row r="541" spans="1:31" ht="12.75" customHeight="1" x14ac:dyDescent="0.2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  <c r="AB541" s="135"/>
      <c r="AC541" s="135"/>
      <c r="AD541" s="135"/>
      <c r="AE541" s="135"/>
    </row>
    <row r="542" spans="1:31" ht="12.75" customHeight="1" x14ac:dyDescent="0.2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  <c r="AD542" s="135"/>
      <c r="AE542" s="135"/>
    </row>
    <row r="543" spans="1:31" ht="12.75" customHeight="1" x14ac:dyDescent="0.2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  <c r="AA543" s="135"/>
      <c r="AB543" s="135"/>
      <c r="AC543" s="135"/>
      <c r="AD543" s="135"/>
      <c r="AE543" s="135"/>
    </row>
    <row r="544" spans="1:31" ht="12.75" customHeight="1" x14ac:dyDescent="0.2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  <c r="AA544" s="135"/>
      <c r="AB544" s="135"/>
      <c r="AC544" s="135"/>
      <c r="AD544" s="135"/>
      <c r="AE544" s="135"/>
    </row>
    <row r="545" spans="1:31" ht="12.75" customHeight="1" x14ac:dyDescent="0.2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  <c r="AA545" s="135"/>
      <c r="AB545" s="135"/>
      <c r="AC545" s="135"/>
      <c r="AD545" s="135"/>
      <c r="AE545" s="135"/>
    </row>
    <row r="546" spans="1:31" ht="12.75" customHeight="1" x14ac:dyDescent="0.2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  <c r="AA546" s="135"/>
      <c r="AB546" s="135"/>
      <c r="AC546" s="135"/>
      <c r="AD546" s="135"/>
      <c r="AE546" s="135"/>
    </row>
    <row r="547" spans="1:31" ht="12.75" customHeight="1" x14ac:dyDescent="0.2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  <c r="AA547" s="135"/>
      <c r="AB547" s="135"/>
      <c r="AC547" s="135"/>
      <c r="AD547" s="135"/>
      <c r="AE547" s="135"/>
    </row>
    <row r="548" spans="1:31" ht="12.75" customHeight="1" x14ac:dyDescent="0.2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  <c r="AA548" s="135"/>
      <c r="AB548" s="135"/>
      <c r="AC548" s="135"/>
      <c r="AD548" s="135"/>
      <c r="AE548" s="135"/>
    </row>
    <row r="549" spans="1:31" ht="12.75" customHeight="1" x14ac:dyDescent="0.2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  <c r="AA549" s="135"/>
      <c r="AB549" s="135"/>
      <c r="AC549" s="135"/>
      <c r="AD549" s="135"/>
      <c r="AE549" s="135"/>
    </row>
    <row r="550" spans="1:31" ht="12.75" customHeight="1" x14ac:dyDescent="0.2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  <c r="AA550" s="135"/>
      <c r="AB550" s="135"/>
      <c r="AC550" s="135"/>
      <c r="AD550" s="135"/>
      <c r="AE550" s="135"/>
    </row>
    <row r="551" spans="1:31" ht="12.75" customHeight="1" x14ac:dyDescent="0.2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  <c r="AA551" s="135"/>
      <c r="AB551" s="135"/>
      <c r="AC551" s="135"/>
      <c r="AD551" s="135"/>
      <c r="AE551" s="135"/>
    </row>
    <row r="552" spans="1:31" ht="12.75" customHeight="1" x14ac:dyDescent="0.2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  <c r="AA552" s="135"/>
      <c r="AB552" s="135"/>
      <c r="AC552" s="135"/>
      <c r="AD552" s="135"/>
      <c r="AE552" s="135"/>
    </row>
    <row r="553" spans="1:31" ht="12.75" customHeight="1" x14ac:dyDescent="0.2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  <c r="AA553" s="135"/>
      <c r="AB553" s="135"/>
      <c r="AC553" s="135"/>
      <c r="AD553" s="135"/>
      <c r="AE553" s="135"/>
    </row>
    <row r="554" spans="1:31" ht="12.75" customHeight="1" x14ac:dyDescent="0.2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  <c r="AA554" s="135"/>
      <c r="AB554" s="135"/>
      <c r="AC554" s="135"/>
      <c r="AD554" s="135"/>
      <c r="AE554" s="135"/>
    </row>
    <row r="555" spans="1:31" ht="12.75" customHeight="1" x14ac:dyDescent="0.2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  <c r="AA555" s="135"/>
      <c r="AB555" s="135"/>
      <c r="AC555" s="135"/>
      <c r="AD555" s="135"/>
      <c r="AE555" s="135"/>
    </row>
    <row r="556" spans="1:31" ht="12.75" customHeight="1" x14ac:dyDescent="0.2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  <c r="AA556" s="135"/>
      <c r="AB556" s="135"/>
      <c r="AC556" s="135"/>
      <c r="AD556" s="135"/>
      <c r="AE556" s="135"/>
    </row>
    <row r="557" spans="1:31" ht="12.75" customHeight="1" x14ac:dyDescent="0.2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  <c r="AA557" s="135"/>
      <c r="AB557" s="135"/>
      <c r="AC557" s="135"/>
      <c r="AD557" s="135"/>
      <c r="AE557" s="135"/>
    </row>
    <row r="558" spans="1:31" ht="12.75" customHeight="1" x14ac:dyDescent="0.2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  <c r="AA558" s="135"/>
      <c r="AB558" s="135"/>
      <c r="AC558" s="135"/>
      <c r="AD558" s="135"/>
      <c r="AE558" s="135"/>
    </row>
    <row r="559" spans="1:31" ht="12.75" customHeight="1" x14ac:dyDescent="0.2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  <c r="AA559" s="135"/>
      <c r="AB559" s="135"/>
      <c r="AC559" s="135"/>
      <c r="AD559" s="135"/>
      <c r="AE559" s="135"/>
    </row>
    <row r="560" spans="1:31" ht="12.75" customHeight="1" x14ac:dyDescent="0.2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  <c r="AA560" s="135"/>
      <c r="AB560" s="135"/>
      <c r="AC560" s="135"/>
      <c r="AD560" s="135"/>
      <c r="AE560" s="135"/>
    </row>
    <row r="561" spans="1:31" ht="12.75" customHeight="1" x14ac:dyDescent="0.2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  <c r="AB561" s="135"/>
      <c r="AC561" s="135"/>
      <c r="AD561" s="135"/>
      <c r="AE561" s="135"/>
    </row>
    <row r="562" spans="1:31" ht="12.75" customHeight="1" x14ac:dyDescent="0.2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  <c r="AA562" s="135"/>
      <c r="AB562" s="135"/>
      <c r="AC562" s="135"/>
      <c r="AD562" s="135"/>
      <c r="AE562" s="135"/>
    </row>
    <row r="563" spans="1:31" ht="12.75" customHeight="1" x14ac:dyDescent="0.2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  <c r="AA563" s="135"/>
      <c r="AB563" s="135"/>
      <c r="AC563" s="135"/>
      <c r="AD563" s="135"/>
      <c r="AE563" s="135"/>
    </row>
    <row r="564" spans="1:31" ht="12.75" customHeight="1" x14ac:dyDescent="0.2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  <c r="AB564" s="135"/>
      <c r="AC564" s="135"/>
      <c r="AD564" s="135"/>
      <c r="AE564" s="135"/>
    </row>
    <row r="565" spans="1:31" ht="12.75" customHeight="1" x14ac:dyDescent="0.2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  <c r="AA565" s="135"/>
      <c r="AB565" s="135"/>
      <c r="AC565" s="135"/>
      <c r="AD565" s="135"/>
      <c r="AE565" s="135"/>
    </row>
    <row r="566" spans="1:31" ht="12.75" customHeight="1" x14ac:dyDescent="0.2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  <c r="AA566" s="135"/>
      <c r="AB566" s="135"/>
      <c r="AC566" s="135"/>
      <c r="AD566" s="135"/>
      <c r="AE566" s="135"/>
    </row>
    <row r="567" spans="1:31" ht="12.75" customHeight="1" x14ac:dyDescent="0.2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  <c r="AA567" s="135"/>
      <c r="AB567" s="135"/>
      <c r="AC567" s="135"/>
      <c r="AD567" s="135"/>
      <c r="AE567" s="135"/>
    </row>
    <row r="568" spans="1:31" ht="12.75" customHeight="1" x14ac:dyDescent="0.2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  <c r="AA568" s="135"/>
      <c r="AB568" s="135"/>
      <c r="AC568" s="135"/>
      <c r="AD568" s="135"/>
      <c r="AE568" s="135"/>
    </row>
    <row r="569" spans="1:31" ht="12.75" customHeight="1" x14ac:dyDescent="0.2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  <c r="AA569" s="135"/>
      <c r="AB569" s="135"/>
      <c r="AC569" s="135"/>
      <c r="AD569" s="135"/>
      <c r="AE569" s="135"/>
    </row>
    <row r="570" spans="1:31" ht="12.75" customHeight="1" x14ac:dyDescent="0.2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  <c r="AA570" s="135"/>
      <c r="AB570" s="135"/>
      <c r="AC570" s="135"/>
      <c r="AD570" s="135"/>
      <c r="AE570" s="135"/>
    </row>
    <row r="571" spans="1:31" ht="12.75" customHeight="1" x14ac:dyDescent="0.2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  <c r="AA571" s="135"/>
      <c r="AB571" s="135"/>
      <c r="AC571" s="135"/>
      <c r="AD571" s="135"/>
      <c r="AE571" s="135"/>
    </row>
    <row r="572" spans="1:31" ht="12.75" customHeight="1" x14ac:dyDescent="0.2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  <c r="AA572" s="135"/>
      <c r="AB572" s="135"/>
      <c r="AC572" s="135"/>
      <c r="AD572" s="135"/>
      <c r="AE572" s="135"/>
    </row>
    <row r="573" spans="1:31" ht="12.75" customHeight="1" x14ac:dyDescent="0.2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  <c r="AA573" s="135"/>
      <c r="AB573" s="135"/>
      <c r="AC573" s="135"/>
      <c r="AD573" s="135"/>
      <c r="AE573" s="135"/>
    </row>
    <row r="574" spans="1:31" ht="12.75" customHeight="1" x14ac:dyDescent="0.2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  <c r="AA574" s="135"/>
      <c r="AB574" s="135"/>
      <c r="AC574" s="135"/>
      <c r="AD574" s="135"/>
      <c r="AE574" s="135"/>
    </row>
    <row r="575" spans="1:31" ht="12.75" customHeight="1" x14ac:dyDescent="0.2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  <c r="AA575" s="135"/>
      <c r="AB575" s="135"/>
      <c r="AC575" s="135"/>
      <c r="AD575" s="135"/>
      <c r="AE575" s="135"/>
    </row>
    <row r="576" spans="1:31" ht="12.75" customHeight="1" x14ac:dyDescent="0.2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  <c r="AA576" s="135"/>
      <c r="AB576" s="135"/>
      <c r="AC576" s="135"/>
      <c r="AD576" s="135"/>
      <c r="AE576" s="135"/>
    </row>
    <row r="577" spans="1:31" ht="12.75" customHeight="1" x14ac:dyDescent="0.2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  <c r="AA577" s="135"/>
      <c r="AB577" s="135"/>
      <c r="AC577" s="135"/>
      <c r="AD577" s="135"/>
      <c r="AE577" s="135"/>
    </row>
    <row r="578" spans="1:31" ht="12.75" customHeight="1" x14ac:dyDescent="0.2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  <c r="AA578" s="135"/>
      <c r="AB578" s="135"/>
      <c r="AC578" s="135"/>
      <c r="AD578" s="135"/>
      <c r="AE578" s="135"/>
    </row>
    <row r="579" spans="1:31" ht="12.75" customHeight="1" x14ac:dyDescent="0.2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  <c r="AA579" s="135"/>
      <c r="AB579" s="135"/>
      <c r="AC579" s="135"/>
      <c r="AD579" s="135"/>
      <c r="AE579" s="135"/>
    </row>
    <row r="580" spans="1:31" ht="12.75" customHeight="1" x14ac:dyDescent="0.2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  <c r="AA580" s="135"/>
      <c r="AB580" s="135"/>
      <c r="AC580" s="135"/>
      <c r="AD580" s="135"/>
      <c r="AE580" s="135"/>
    </row>
    <row r="581" spans="1:31" ht="12.75" customHeight="1" x14ac:dyDescent="0.2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  <c r="AA581" s="135"/>
      <c r="AB581" s="135"/>
      <c r="AC581" s="135"/>
      <c r="AD581" s="135"/>
      <c r="AE581" s="135"/>
    </row>
    <row r="582" spans="1:31" ht="12.75" customHeight="1" x14ac:dyDescent="0.2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  <c r="AA582" s="135"/>
      <c r="AB582" s="135"/>
      <c r="AC582" s="135"/>
      <c r="AD582" s="135"/>
      <c r="AE582" s="135"/>
    </row>
    <row r="583" spans="1:31" ht="12.75" customHeight="1" x14ac:dyDescent="0.2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  <c r="AA583" s="135"/>
      <c r="AB583" s="135"/>
      <c r="AC583" s="135"/>
      <c r="AD583" s="135"/>
      <c r="AE583" s="135"/>
    </row>
    <row r="584" spans="1:31" ht="12.75" customHeight="1" x14ac:dyDescent="0.2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  <c r="AD584" s="135"/>
      <c r="AE584" s="135"/>
    </row>
    <row r="585" spans="1:31" ht="12.75" customHeight="1" x14ac:dyDescent="0.2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  <c r="AA585" s="135"/>
      <c r="AB585" s="135"/>
      <c r="AC585" s="135"/>
      <c r="AD585" s="135"/>
      <c r="AE585" s="135"/>
    </row>
    <row r="586" spans="1:31" ht="12.75" customHeight="1" x14ac:dyDescent="0.2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  <c r="AA586" s="135"/>
      <c r="AB586" s="135"/>
      <c r="AC586" s="135"/>
      <c r="AD586" s="135"/>
      <c r="AE586" s="135"/>
    </row>
    <row r="587" spans="1:31" ht="12.75" customHeight="1" x14ac:dyDescent="0.2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  <c r="AA587" s="135"/>
      <c r="AB587" s="135"/>
      <c r="AC587" s="135"/>
      <c r="AD587" s="135"/>
      <c r="AE587" s="135"/>
    </row>
    <row r="588" spans="1:31" ht="12.75" customHeight="1" x14ac:dyDescent="0.2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  <c r="AA588" s="135"/>
      <c r="AB588" s="135"/>
      <c r="AC588" s="135"/>
      <c r="AD588" s="135"/>
      <c r="AE588" s="135"/>
    </row>
    <row r="589" spans="1:31" ht="12.75" customHeight="1" x14ac:dyDescent="0.2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  <c r="AA589" s="135"/>
      <c r="AB589" s="135"/>
      <c r="AC589" s="135"/>
      <c r="AD589" s="135"/>
      <c r="AE589" s="135"/>
    </row>
    <row r="590" spans="1:31" ht="12.75" customHeight="1" x14ac:dyDescent="0.2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  <c r="AB590" s="135"/>
      <c r="AC590" s="135"/>
      <c r="AD590" s="135"/>
      <c r="AE590" s="135"/>
    </row>
    <row r="591" spans="1:31" ht="12.75" customHeight="1" x14ac:dyDescent="0.2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  <c r="AD591" s="135"/>
      <c r="AE591" s="135"/>
    </row>
    <row r="592" spans="1:31" ht="12.75" customHeight="1" x14ac:dyDescent="0.2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  <c r="AD592" s="135"/>
      <c r="AE592" s="135"/>
    </row>
    <row r="593" spans="1:31" ht="12.75" customHeight="1" x14ac:dyDescent="0.2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  <c r="AD593" s="135"/>
      <c r="AE593" s="135"/>
    </row>
    <row r="594" spans="1:31" ht="12.75" customHeight="1" x14ac:dyDescent="0.2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  <c r="AB594" s="135"/>
      <c r="AC594" s="135"/>
      <c r="AD594" s="135"/>
      <c r="AE594" s="135"/>
    </row>
    <row r="595" spans="1:31" ht="12.75" customHeight="1" x14ac:dyDescent="0.2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  <c r="AA595" s="135"/>
      <c r="AB595" s="135"/>
      <c r="AC595" s="135"/>
      <c r="AD595" s="135"/>
      <c r="AE595" s="135"/>
    </row>
    <row r="596" spans="1:31" ht="12.75" customHeight="1" x14ac:dyDescent="0.2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  <c r="AA596" s="135"/>
      <c r="AB596" s="135"/>
      <c r="AC596" s="135"/>
      <c r="AD596" s="135"/>
      <c r="AE596" s="135"/>
    </row>
    <row r="597" spans="1:31" ht="12.75" customHeight="1" x14ac:dyDescent="0.2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  <c r="AA597" s="135"/>
      <c r="AB597" s="135"/>
      <c r="AC597" s="135"/>
      <c r="AD597" s="135"/>
      <c r="AE597" s="135"/>
    </row>
    <row r="598" spans="1:31" ht="12.75" customHeight="1" x14ac:dyDescent="0.2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  <c r="AA598" s="135"/>
      <c r="AB598" s="135"/>
      <c r="AC598" s="135"/>
      <c r="AD598" s="135"/>
      <c r="AE598" s="135"/>
    </row>
    <row r="599" spans="1:31" ht="12.75" customHeight="1" x14ac:dyDescent="0.2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  <c r="AA599" s="135"/>
      <c r="AB599" s="135"/>
      <c r="AC599" s="135"/>
      <c r="AD599" s="135"/>
      <c r="AE599" s="135"/>
    </row>
    <row r="600" spans="1:31" ht="12.75" customHeight="1" x14ac:dyDescent="0.2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  <c r="AA600" s="135"/>
      <c r="AB600" s="135"/>
      <c r="AC600" s="135"/>
      <c r="AD600" s="135"/>
      <c r="AE600" s="135"/>
    </row>
    <row r="601" spans="1:31" ht="12.75" customHeight="1" x14ac:dyDescent="0.2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  <c r="AA601" s="135"/>
      <c r="AB601" s="135"/>
      <c r="AC601" s="135"/>
      <c r="AD601" s="135"/>
      <c r="AE601" s="135"/>
    </row>
    <row r="602" spans="1:31" ht="12.75" customHeight="1" x14ac:dyDescent="0.2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  <c r="AA602" s="135"/>
      <c r="AB602" s="135"/>
      <c r="AC602" s="135"/>
      <c r="AD602" s="135"/>
      <c r="AE602" s="135"/>
    </row>
    <row r="603" spans="1:31" ht="12.75" customHeight="1" x14ac:dyDescent="0.2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  <c r="AA603" s="135"/>
      <c r="AB603" s="135"/>
      <c r="AC603" s="135"/>
      <c r="AD603" s="135"/>
      <c r="AE603" s="135"/>
    </row>
    <row r="604" spans="1:31" ht="12.75" customHeight="1" x14ac:dyDescent="0.2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  <c r="AA604" s="135"/>
      <c r="AB604" s="135"/>
      <c r="AC604" s="135"/>
      <c r="AD604" s="135"/>
      <c r="AE604" s="135"/>
    </row>
    <row r="605" spans="1:31" ht="12.75" customHeight="1" x14ac:dyDescent="0.2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  <c r="AA605" s="135"/>
      <c r="AB605" s="135"/>
      <c r="AC605" s="135"/>
      <c r="AD605" s="135"/>
      <c r="AE605" s="135"/>
    </row>
    <row r="606" spans="1:31" ht="12.75" customHeight="1" x14ac:dyDescent="0.2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  <c r="AA606" s="135"/>
      <c r="AB606" s="135"/>
      <c r="AC606" s="135"/>
      <c r="AD606" s="135"/>
      <c r="AE606" s="135"/>
    </row>
    <row r="607" spans="1:31" ht="12.75" customHeight="1" x14ac:dyDescent="0.2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  <c r="AA607" s="135"/>
      <c r="AB607" s="135"/>
      <c r="AC607" s="135"/>
      <c r="AD607" s="135"/>
      <c r="AE607" s="135"/>
    </row>
    <row r="608" spans="1:31" ht="12.75" customHeight="1" x14ac:dyDescent="0.2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  <c r="AA608" s="135"/>
      <c r="AB608" s="135"/>
      <c r="AC608" s="135"/>
      <c r="AD608" s="135"/>
      <c r="AE608" s="135"/>
    </row>
    <row r="609" spans="1:31" ht="12.75" customHeight="1" x14ac:dyDescent="0.2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  <c r="AA609" s="135"/>
      <c r="AB609" s="135"/>
      <c r="AC609" s="135"/>
      <c r="AD609" s="135"/>
      <c r="AE609" s="135"/>
    </row>
    <row r="610" spans="1:31" ht="12.75" customHeight="1" x14ac:dyDescent="0.2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  <c r="AA610" s="135"/>
      <c r="AB610" s="135"/>
      <c r="AC610" s="135"/>
      <c r="AD610" s="135"/>
      <c r="AE610" s="135"/>
    </row>
    <row r="611" spans="1:31" ht="12.75" customHeight="1" x14ac:dyDescent="0.2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  <c r="AA611" s="135"/>
      <c r="AB611" s="135"/>
      <c r="AC611" s="135"/>
      <c r="AD611" s="135"/>
      <c r="AE611" s="135"/>
    </row>
    <row r="612" spans="1:31" ht="12.75" customHeight="1" x14ac:dyDescent="0.2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  <c r="AA612" s="135"/>
      <c r="AB612" s="135"/>
      <c r="AC612" s="135"/>
      <c r="AD612" s="135"/>
      <c r="AE612" s="135"/>
    </row>
    <row r="613" spans="1:31" ht="12.75" customHeight="1" x14ac:dyDescent="0.2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  <c r="AA613" s="135"/>
      <c r="AB613" s="135"/>
      <c r="AC613" s="135"/>
      <c r="AD613" s="135"/>
      <c r="AE613" s="135"/>
    </row>
    <row r="614" spans="1:31" ht="12.75" customHeight="1" x14ac:dyDescent="0.2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  <c r="AA614" s="135"/>
      <c r="AB614" s="135"/>
      <c r="AC614" s="135"/>
      <c r="AD614" s="135"/>
      <c r="AE614" s="135"/>
    </row>
    <row r="615" spans="1:31" ht="12.75" customHeight="1" x14ac:dyDescent="0.2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  <c r="AA615" s="135"/>
      <c r="AB615" s="135"/>
      <c r="AC615" s="135"/>
      <c r="AD615" s="135"/>
      <c r="AE615" s="135"/>
    </row>
    <row r="616" spans="1:31" ht="12.75" customHeight="1" x14ac:dyDescent="0.2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  <c r="AA616" s="135"/>
      <c r="AB616" s="135"/>
      <c r="AC616" s="135"/>
      <c r="AD616" s="135"/>
      <c r="AE616" s="135"/>
    </row>
    <row r="617" spans="1:31" ht="12.75" customHeight="1" x14ac:dyDescent="0.2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  <c r="AA617" s="135"/>
      <c r="AB617" s="135"/>
      <c r="AC617" s="135"/>
      <c r="AD617" s="135"/>
      <c r="AE617" s="135"/>
    </row>
    <row r="618" spans="1:31" ht="12.75" customHeight="1" x14ac:dyDescent="0.2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  <c r="AA618" s="135"/>
      <c r="AB618" s="135"/>
      <c r="AC618" s="135"/>
      <c r="AD618" s="135"/>
      <c r="AE618" s="135"/>
    </row>
    <row r="619" spans="1:31" ht="12.75" customHeight="1" x14ac:dyDescent="0.2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  <c r="AA619" s="135"/>
      <c r="AB619" s="135"/>
      <c r="AC619" s="135"/>
      <c r="AD619" s="135"/>
      <c r="AE619" s="135"/>
    </row>
    <row r="620" spans="1:31" ht="12.75" customHeight="1" x14ac:dyDescent="0.2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  <c r="AA620" s="135"/>
      <c r="AB620" s="135"/>
      <c r="AC620" s="135"/>
      <c r="AD620" s="135"/>
      <c r="AE620" s="135"/>
    </row>
    <row r="621" spans="1:31" ht="12.75" customHeight="1" x14ac:dyDescent="0.2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  <c r="AA621" s="135"/>
      <c r="AB621" s="135"/>
      <c r="AC621" s="135"/>
      <c r="AD621" s="135"/>
      <c r="AE621" s="135"/>
    </row>
    <row r="622" spans="1:31" ht="12.75" customHeight="1" x14ac:dyDescent="0.2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  <c r="AA622" s="135"/>
      <c r="AB622" s="135"/>
      <c r="AC622" s="135"/>
      <c r="AD622" s="135"/>
      <c r="AE622" s="135"/>
    </row>
    <row r="623" spans="1:31" ht="12.75" customHeight="1" x14ac:dyDescent="0.2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  <c r="AA623" s="135"/>
      <c r="AB623" s="135"/>
      <c r="AC623" s="135"/>
      <c r="AD623" s="135"/>
      <c r="AE623" s="135"/>
    </row>
    <row r="624" spans="1:31" ht="12.75" customHeight="1" x14ac:dyDescent="0.2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  <c r="AA624" s="135"/>
      <c r="AB624" s="135"/>
      <c r="AC624" s="135"/>
      <c r="AD624" s="135"/>
      <c r="AE624" s="135"/>
    </row>
    <row r="625" spans="1:31" ht="12.75" customHeight="1" x14ac:dyDescent="0.2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  <c r="AA625" s="135"/>
      <c r="AB625" s="135"/>
      <c r="AC625" s="135"/>
      <c r="AD625" s="135"/>
      <c r="AE625" s="135"/>
    </row>
    <row r="626" spans="1:31" ht="12.75" customHeight="1" x14ac:dyDescent="0.2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  <c r="AA626" s="135"/>
      <c r="AB626" s="135"/>
      <c r="AC626" s="135"/>
      <c r="AD626" s="135"/>
      <c r="AE626" s="135"/>
    </row>
    <row r="627" spans="1:31" ht="12.75" customHeight="1" x14ac:dyDescent="0.2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  <c r="AA627" s="135"/>
      <c r="AB627" s="135"/>
      <c r="AC627" s="135"/>
      <c r="AD627" s="135"/>
      <c r="AE627" s="135"/>
    </row>
    <row r="628" spans="1:31" ht="12.75" customHeight="1" x14ac:dyDescent="0.2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  <c r="AA628" s="135"/>
      <c r="AB628" s="135"/>
      <c r="AC628" s="135"/>
      <c r="AD628" s="135"/>
      <c r="AE628" s="135"/>
    </row>
    <row r="629" spans="1:31" ht="12.75" customHeight="1" x14ac:dyDescent="0.2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  <c r="AA629" s="135"/>
      <c r="AB629" s="135"/>
      <c r="AC629" s="135"/>
      <c r="AD629" s="135"/>
      <c r="AE629" s="135"/>
    </row>
    <row r="630" spans="1:31" ht="12.75" customHeight="1" x14ac:dyDescent="0.2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  <c r="AA630" s="135"/>
      <c r="AB630" s="135"/>
      <c r="AC630" s="135"/>
      <c r="AD630" s="135"/>
      <c r="AE630" s="135"/>
    </row>
    <row r="631" spans="1:31" ht="12.75" customHeight="1" x14ac:dyDescent="0.2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</row>
    <row r="632" spans="1:31" ht="12.75" customHeight="1" x14ac:dyDescent="0.2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</row>
    <row r="633" spans="1:31" ht="12.75" customHeight="1" x14ac:dyDescent="0.2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</row>
    <row r="634" spans="1:31" ht="12.75" customHeight="1" x14ac:dyDescent="0.2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</row>
    <row r="635" spans="1:31" ht="12.75" customHeight="1" x14ac:dyDescent="0.2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</row>
    <row r="636" spans="1:31" ht="12.75" customHeight="1" x14ac:dyDescent="0.2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</row>
    <row r="637" spans="1:31" ht="12.75" customHeight="1" x14ac:dyDescent="0.2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</row>
    <row r="638" spans="1:31" ht="12.75" customHeight="1" x14ac:dyDescent="0.2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</row>
    <row r="639" spans="1:31" ht="12.75" customHeight="1" x14ac:dyDescent="0.2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</row>
    <row r="640" spans="1:31" ht="12.75" customHeight="1" x14ac:dyDescent="0.2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</row>
    <row r="641" spans="1:31" ht="12.75" customHeight="1" x14ac:dyDescent="0.2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</row>
    <row r="642" spans="1:31" ht="12.75" customHeight="1" x14ac:dyDescent="0.2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</row>
    <row r="643" spans="1:31" ht="12.75" customHeight="1" x14ac:dyDescent="0.2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</row>
    <row r="644" spans="1:31" ht="12.75" customHeight="1" x14ac:dyDescent="0.2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</row>
    <row r="645" spans="1:31" ht="12.75" customHeight="1" x14ac:dyDescent="0.2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</row>
    <row r="646" spans="1:31" ht="12.75" customHeight="1" x14ac:dyDescent="0.2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</row>
    <row r="647" spans="1:31" ht="12.75" customHeight="1" x14ac:dyDescent="0.2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</row>
    <row r="648" spans="1:31" ht="12.75" customHeight="1" x14ac:dyDescent="0.2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</row>
    <row r="649" spans="1:31" ht="12.75" customHeight="1" x14ac:dyDescent="0.2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</row>
    <row r="650" spans="1:31" ht="12.75" customHeight="1" x14ac:dyDescent="0.2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</row>
    <row r="651" spans="1:31" ht="12.75" customHeight="1" x14ac:dyDescent="0.2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</row>
    <row r="652" spans="1:31" ht="12.75" customHeight="1" x14ac:dyDescent="0.2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</row>
    <row r="653" spans="1:31" ht="12.75" customHeight="1" x14ac:dyDescent="0.2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</row>
    <row r="654" spans="1:31" ht="12.75" customHeight="1" x14ac:dyDescent="0.2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</row>
    <row r="655" spans="1:31" ht="12.75" customHeight="1" x14ac:dyDescent="0.2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</row>
    <row r="656" spans="1:31" ht="12.75" customHeight="1" x14ac:dyDescent="0.2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</row>
    <row r="657" spans="1:31" ht="12.75" customHeight="1" x14ac:dyDescent="0.2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</row>
    <row r="658" spans="1:31" ht="12.75" customHeight="1" x14ac:dyDescent="0.2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</row>
    <row r="659" spans="1:31" ht="12.75" customHeight="1" x14ac:dyDescent="0.2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</row>
    <row r="660" spans="1:31" ht="12.75" customHeight="1" x14ac:dyDescent="0.2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</row>
    <row r="661" spans="1:31" ht="12.75" customHeight="1" x14ac:dyDescent="0.2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</row>
    <row r="662" spans="1:31" ht="12.75" customHeight="1" x14ac:dyDescent="0.2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</row>
    <row r="663" spans="1:31" ht="12.75" customHeight="1" x14ac:dyDescent="0.2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</row>
    <row r="664" spans="1:31" ht="12.75" customHeight="1" x14ac:dyDescent="0.2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</row>
    <row r="665" spans="1:31" ht="12.75" customHeight="1" x14ac:dyDescent="0.2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</row>
    <row r="666" spans="1:31" ht="12.75" customHeight="1" x14ac:dyDescent="0.2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</row>
    <row r="667" spans="1:31" ht="12.75" customHeight="1" x14ac:dyDescent="0.2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</row>
    <row r="668" spans="1:31" ht="12.75" customHeight="1" x14ac:dyDescent="0.2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</row>
    <row r="669" spans="1:31" ht="12.75" customHeight="1" x14ac:dyDescent="0.2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</row>
    <row r="670" spans="1:31" ht="12.75" customHeight="1" x14ac:dyDescent="0.2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</row>
    <row r="671" spans="1:31" ht="12.75" customHeight="1" x14ac:dyDescent="0.2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</row>
    <row r="672" spans="1:31" ht="12.75" customHeight="1" x14ac:dyDescent="0.2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</row>
    <row r="673" spans="1:31" ht="12.75" customHeight="1" x14ac:dyDescent="0.2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</row>
    <row r="674" spans="1:31" ht="12.75" customHeight="1" x14ac:dyDescent="0.2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</row>
    <row r="675" spans="1:31" ht="12.75" customHeight="1" x14ac:dyDescent="0.2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</row>
    <row r="676" spans="1:31" ht="12.75" customHeight="1" x14ac:dyDescent="0.2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</row>
    <row r="677" spans="1:31" ht="12.75" customHeight="1" x14ac:dyDescent="0.2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</row>
    <row r="678" spans="1:31" ht="12.75" customHeight="1" x14ac:dyDescent="0.2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</row>
    <row r="679" spans="1:31" ht="12.75" customHeight="1" x14ac:dyDescent="0.2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</row>
    <row r="680" spans="1:31" ht="12.75" customHeight="1" x14ac:dyDescent="0.2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</row>
    <row r="681" spans="1:31" ht="12.75" customHeight="1" x14ac:dyDescent="0.2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</row>
    <row r="682" spans="1:31" ht="12.75" customHeight="1" x14ac:dyDescent="0.2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</row>
    <row r="683" spans="1:31" ht="12.75" customHeight="1" x14ac:dyDescent="0.2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</row>
    <row r="684" spans="1:31" ht="12.75" customHeight="1" x14ac:dyDescent="0.2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</row>
    <row r="685" spans="1:31" ht="12.75" customHeight="1" x14ac:dyDescent="0.2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</row>
    <row r="686" spans="1:31" ht="12.75" customHeight="1" x14ac:dyDescent="0.2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</row>
    <row r="687" spans="1:31" ht="12.75" customHeight="1" x14ac:dyDescent="0.2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</row>
    <row r="688" spans="1:31" ht="12.75" customHeight="1" x14ac:dyDescent="0.2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</row>
    <row r="689" spans="1:31" ht="12.75" customHeight="1" x14ac:dyDescent="0.2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</row>
    <row r="690" spans="1:31" ht="12.75" customHeight="1" x14ac:dyDescent="0.2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</row>
    <row r="691" spans="1:31" ht="12.75" customHeight="1" x14ac:dyDescent="0.2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</row>
    <row r="692" spans="1:31" ht="12.75" customHeight="1" x14ac:dyDescent="0.2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</row>
    <row r="693" spans="1:31" ht="12.75" customHeight="1" x14ac:dyDescent="0.2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</row>
    <row r="694" spans="1:31" ht="12.75" customHeight="1" x14ac:dyDescent="0.2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</row>
    <row r="695" spans="1:31" ht="12.75" customHeight="1" x14ac:dyDescent="0.2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</row>
    <row r="696" spans="1:31" ht="12.75" customHeight="1" x14ac:dyDescent="0.2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</row>
    <row r="697" spans="1:31" ht="12.75" customHeight="1" x14ac:dyDescent="0.2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</row>
    <row r="698" spans="1:31" ht="12.75" customHeight="1" x14ac:dyDescent="0.2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</row>
    <row r="699" spans="1:31" ht="12.75" customHeight="1" x14ac:dyDescent="0.2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</row>
    <row r="700" spans="1:31" ht="12.75" customHeight="1" x14ac:dyDescent="0.2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</row>
    <row r="701" spans="1:31" ht="12.75" customHeight="1" x14ac:dyDescent="0.2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</row>
    <row r="702" spans="1:31" ht="12.75" customHeight="1" x14ac:dyDescent="0.2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</row>
    <row r="703" spans="1:31" ht="12.75" customHeight="1" x14ac:dyDescent="0.2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</row>
    <row r="704" spans="1:31" ht="12.75" customHeight="1" x14ac:dyDescent="0.2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</row>
    <row r="705" spans="1:31" ht="12.75" customHeight="1" x14ac:dyDescent="0.2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</row>
    <row r="706" spans="1:31" ht="12.75" customHeight="1" x14ac:dyDescent="0.2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</row>
    <row r="707" spans="1:31" ht="12.75" customHeight="1" x14ac:dyDescent="0.2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</row>
    <row r="708" spans="1:31" ht="12.75" customHeight="1" x14ac:dyDescent="0.2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</row>
    <row r="709" spans="1:31" ht="12.75" customHeight="1" x14ac:dyDescent="0.2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</row>
    <row r="710" spans="1:31" ht="12.75" customHeight="1" x14ac:dyDescent="0.2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</row>
    <row r="711" spans="1:31" ht="12.75" customHeight="1" x14ac:dyDescent="0.2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</row>
    <row r="712" spans="1:31" ht="12.75" customHeight="1" x14ac:dyDescent="0.2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</row>
    <row r="713" spans="1:31" ht="12.75" customHeight="1" x14ac:dyDescent="0.2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</row>
    <row r="714" spans="1:31" ht="12.75" customHeight="1" x14ac:dyDescent="0.2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</row>
    <row r="715" spans="1:31" ht="12.75" customHeight="1" x14ac:dyDescent="0.2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</row>
    <row r="716" spans="1:31" ht="12.75" customHeight="1" x14ac:dyDescent="0.2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</row>
    <row r="717" spans="1:31" ht="12.75" customHeight="1" x14ac:dyDescent="0.2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</row>
    <row r="718" spans="1:31" ht="12.75" customHeight="1" x14ac:dyDescent="0.2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</row>
    <row r="719" spans="1:31" ht="12.75" customHeight="1" x14ac:dyDescent="0.2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</row>
    <row r="720" spans="1:31" ht="12.75" customHeight="1" x14ac:dyDescent="0.2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</row>
    <row r="721" spans="1:31" ht="12.75" customHeight="1" x14ac:dyDescent="0.2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</row>
    <row r="722" spans="1:31" ht="12.75" customHeight="1" x14ac:dyDescent="0.2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</row>
    <row r="723" spans="1:31" ht="12.75" customHeight="1" x14ac:dyDescent="0.2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</row>
    <row r="724" spans="1:31" ht="12.75" customHeight="1" x14ac:dyDescent="0.2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</row>
    <row r="725" spans="1:31" ht="12.75" customHeight="1" x14ac:dyDescent="0.2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</row>
    <row r="726" spans="1:31" ht="12.75" customHeight="1" x14ac:dyDescent="0.2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</row>
    <row r="727" spans="1:31" ht="12.75" customHeight="1" x14ac:dyDescent="0.2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</row>
    <row r="728" spans="1:31" ht="12.75" customHeight="1" x14ac:dyDescent="0.2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</row>
    <row r="729" spans="1:31" ht="12.75" customHeight="1" x14ac:dyDescent="0.2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</row>
    <row r="730" spans="1:31" ht="12.75" customHeight="1" x14ac:dyDescent="0.2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</row>
    <row r="731" spans="1:31" ht="12.75" customHeight="1" x14ac:dyDescent="0.2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</row>
    <row r="732" spans="1:31" ht="12.75" customHeight="1" x14ac:dyDescent="0.2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</row>
    <row r="733" spans="1:31" ht="12.75" customHeight="1" x14ac:dyDescent="0.2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</row>
    <row r="734" spans="1:31" ht="12.75" customHeight="1" x14ac:dyDescent="0.2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</row>
    <row r="735" spans="1:31" ht="12.75" customHeight="1" x14ac:dyDescent="0.2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</row>
    <row r="736" spans="1:31" ht="12.75" customHeight="1" x14ac:dyDescent="0.2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</row>
    <row r="737" spans="1:31" ht="12.75" customHeight="1" x14ac:dyDescent="0.2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</row>
    <row r="738" spans="1:31" ht="12.75" customHeight="1" x14ac:dyDescent="0.2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</row>
    <row r="739" spans="1:31" ht="12.75" customHeight="1" x14ac:dyDescent="0.2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</row>
    <row r="740" spans="1:31" ht="12.75" customHeight="1" x14ac:dyDescent="0.2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</row>
    <row r="741" spans="1:31" ht="12.75" customHeight="1" x14ac:dyDescent="0.2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</row>
    <row r="742" spans="1:31" ht="12.75" customHeight="1" x14ac:dyDescent="0.2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</row>
    <row r="743" spans="1:31" ht="12.75" customHeight="1" x14ac:dyDescent="0.2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</row>
    <row r="744" spans="1:31" ht="12.75" customHeight="1" x14ac:dyDescent="0.2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</row>
    <row r="745" spans="1:31" ht="12.75" customHeight="1" x14ac:dyDescent="0.2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</row>
    <row r="746" spans="1:31" ht="12.75" customHeight="1" x14ac:dyDescent="0.2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</row>
    <row r="747" spans="1:31" ht="12.75" customHeight="1" x14ac:dyDescent="0.2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</row>
    <row r="748" spans="1:31" ht="12.75" customHeight="1" x14ac:dyDescent="0.2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  <c r="AD748" s="135"/>
      <c r="AE748" s="135"/>
    </row>
    <row r="749" spans="1:31" ht="12.75" customHeight="1" x14ac:dyDescent="0.2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  <c r="AA749" s="135"/>
      <c r="AB749" s="135"/>
      <c r="AC749" s="135"/>
      <c r="AD749" s="135"/>
      <c r="AE749" s="135"/>
    </row>
    <row r="750" spans="1:31" ht="12.75" customHeight="1" x14ac:dyDescent="0.2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  <c r="AA750" s="135"/>
      <c r="AB750" s="135"/>
      <c r="AC750" s="135"/>
      <c r="AD750" s="135"/>
      <c r="AE750" s="135"/>
    </row>
    <row r="751" spans="1:31" ht="12.75" customHeight="1" x14ac:dyDescent="0.2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  <c r="AA751" s="135"/>
      <c r="AB751" s="135"/>
      <c r="AC751" s="135"/>
      <c r="AD751" s="135"/>
      <c r="AE751" s="135"/>
    </row>
    <row r="752" spans="1:31" ht="12.75" customHeight="1" x14ac:dyDescent="0.2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  <c r="AA752" s="135"/>
      <c r="AB752" s="135"/>
      <c r="AC752" s="135"/>
      <c r="AD752" s="135"/>
      <c r="AE752" s="135"/>
    </row>
    <row r="753" spans="1:31" ht="12.75" customHeight="1" x14ac:dyDescent="0.2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  <c r="AA753" s="135"/>
      <c r="AB753" s="135"/>
      <c r="AC753" s="135"/>
      <c r="AD753" s="135"/>
      <c r="AE753" s="135"/>
    </row>
    <row r="754" spans="1:31" ht="12.75" customHeight="1" x14ac:dyDescent="0.2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  <c r="AA754" s="135"/>
      <c r="AB754" s="135"/>
      <c r="AC754" s="135"/>
      <c r="AD754" s="135"/>
      <c r="AE754" s="135"/>
    </row>
    <row r="755" spans="1:31" ht="12.75" customHeight="1" x14ac:dyDescent="0.2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  <c r="AA755" s="135"/>
      <c r="AB755" s="135"/>
      <c r="AC755" s="135"/>
      <c r="AD755" s="135"/>
      <c r="AE755" s="135"/>
    </row>
    <row r="756" spans="1:31" ht="12.75" customHeight="1" x14ac:dyDescent="0.2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  <c r="AA756" s="135"/>
      <c r="AB756" s="135"/>
      <c r="AC756" s="135"/>
      <c r="AD756" s="135"/>
      <c r="AE756" s="135"/>
    </row>
    <row r="757" spans="1:31" ht="12.75" customHeight="1" x14ac:dyDescent="0.2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  <c r="AA757" s="135"/>
      <c r="AB757" s="135"/>
      <c r="AC757" s="135"/>
      <c r="AD757" s="135"/>
      <c r="AE757" s="135"/>
    </row>
    <row r="758" spans="1:31" ht="12.75" customHeight="1" x14ac:dyDescent="0.2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  <c r="AA758" s="135"/>
      <c r="AB758" s="135"/>
      <c r="AC758" s="135"/>
      <c r="AD758" s="135"/>
      <c r="AE758" s="135"/>
    </row>
    <row r="759" spans="1:31" ht="12.75" customHeight="1" x14ac:dyDescent="0.2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  <c r="AA759" s="135"/>
      <c r="AB759" s="135"/>
      <c r="AC759" s="135"/>
      <c r="AD759" s="135"/>
      <c r="AE759" s="135"/>
    </row>
    <row r="760" spans="1:31" ht="12.75" customHeight="1" x14ac:dyDescent="0.2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  <c r="AA760" s="135"/>
      <c r="AB760" s="135"/>
      <c r="AC760" s="135"/>
      <c r="AD760" s="135"/>
      <c r="AE760" s="135"/>
    </row>
    <row r="761" spans="1:31" ht="12.75" customHeight="1" x14ac:dyDescent="0.2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  <c r="AA761" s="135"/>
      <c r="AB761" s="135"/>
      <c r="AC761" s="135"/>
      <c r="AD761" s="135"/>
      <c r="AE761" s="135"/>
    </row>
    <row r="762" spans="1:31" ht="12.75" customHeight="1" x14ac:dyDescent="0.2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  <c r="AA762" s="135"/>
      <c r="AB762" s="135"/>
      <c r="AC762" s="135"/>
      <c r="AD762" s="135"/>
      <c r="AE762" s="135"/>
    </row>
    <row r="763" spans="1:31" ht="12.75" customHeight="1" x14ac:dyDescent="0.2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  <c r="AA763" s="135"/>
      <c r="AB763" s="135"/>
      <c r="AC763" s="135"/>
      <c r="AD763" s="135"/>
      <c r="AE763" s="135"/>
    </row>
    <row r="764" spans="1:31" ht="12.75" customHeight="1" x14ac:dyDescent="0.2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  <c r="AA764" s="135"/>
      <c r="AB764" s="135"/>
      <c r="AC764" s="135"/>
      <c r="AD764" s="135"/>
      <c r="AE764" s="135"/>
    </row>
    <row r="765" spans="1:31" ht="12.75" customHeight="1" x14ac:dyDescent="0.2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  <c r="AA765" s="135"/>
      <c r="AB765" s="135"/>
      <c r="AC765" s="135"/>
      <c r="AD765" s="135"/>
      <c r="AE765" s="135"/>
    </row>
    <row r="766" spans="1:31" ht="12.75" customHeight="1" x14ac:dyDescent="0.2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  <c r="AA766" s="135"/>
      <c r="AB766" s="135"/>
      <c r="AC766" s="135"/>
      <c r="AD766" s="135"/>
      <c r="AE766" s="135"/>
    </row>
    <row r="767" spans="1:31" ht="12.75" customHeight="1" x14ac:dyDescent="0.2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  <c r="AA767" s="135"/>
      <c r="AB767" s="135"/>
      <c r="AC767" s="135"/>
      <c r="AD767" s="135"/>
      <c r="AE767" s="135"/>
    </row>
    <row r="768" spans="1:31" ht="12.75" customHeight="1" x14ac:dyDescent="0.2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  <c r="AA768" s="135"/>
      <c r="AB768" s="135"/>
      <c r="AC768" s="135"/>
      <c r="AD768" s="135"/>
      <c r="AE768" s="135"/>
    </row>
    <row r="769" spans="1:31" ht="12.75" customHeight="1" x14ac:dyDescent="0.2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  <c r="AA769" s="135"/>
      <c r="AB769" s="135"/>
      <c r="AC769" s="135"/>
      <c r="AD769" s="135"/>
      <c r="AE769" s="135"/>
    </row>
    <row r="770" spans="1:31" ht="12.75" customHeight="1" x14ac:dyDescent="0.2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  <c r="AA770" s="135"/>
      <c r="AB770" s="135"/>
      <c r="AC770" s="135"/>
      <c r="AD770" s="135"/>
      <c r="AE770" s="135"/>
    </row>
    <row r="771" spans="1:31" ht="12.75" customHeight="1" x14ac:dyDescent="0.2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  <c r="AA771" s="135"/>
      <c r="AB771" s="135"/>
      <c r="AC771" s="135"/>
      <c r="AD771" s="135"/>
      <c r="AE771" s="135"/>
    </row>
    <row r="772" spans="1:31" ht="12.75" customHeight="1" x14ac:dyDescent="0.2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  <c r="AA772" s="135"/>
      <c r="AB772" s="135"/>
      <c r="AC772" s="135"/>
      <c r="AD772" s="135"/>
      <c r="AE772" s="135"/>
    </row>
    <row r="773" spans="1:31" ht="12.75" customHeight="1" x14ac:dyDescent="0.2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  <c r="AA773" s="135"/>
      <c r="AB773" s="135"/>
      <c r="AC773" s="135"/>
      <c r="AD773" s="135"/>
      <c r="AE773" s="135"/>
    </row>
    <row r="774" spans="1:31" ht="12.75" customHeight="1" x14ac:dyDescent="0.2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  <c r="AA774" s="135"/>
      <c r="AB774" s="135"/>
      <c r="AC774" s="135"/>
      <c r="AD774" s="135"/>
      <c r="AE774" s="135"/>
    </row>
    <row r="775" spans="1:31" ht="12.75" customHeight="1" x14ac:dyDescent="0.2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  <c r="AD775" s="135"/>
      <c r="AE775" s="135"/>
    </row>
    <row r="776" spans="1:31" ht="12.75" customHeight="1" x14ac:dyDescent="0.2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  <c r="AA776" s="135"/>
      <c r="AB776" s="135"/>
      <c r="AC776" s="135"/>
      <c r="AD776" s="135"/>
      <c r="AE776" s="135"/>
    </row>
    <row r="777" spans="1:31" ht="12.75" customHeight="1" x14ac:dyDescent="0.2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  <c r="AA777" s="135"/>
      <c r="AB777" s="135"/>
      <c r="AC777" s="135"/>
      <c r="AD777" s="135"/>
      <c r="AE777" s="135"/>
    </row>
    <row r="778" spans="1:31" ht="12.75" customHeight="1" x14ac:dyDescent="0.2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  <c r="AA778" s="135"/>
      <c r="AB778" s="135"/>
      <c r="AC778" s="135"/>
      <c r="AD778" s="135"/>
      <c r="AE778" s="135"/>
    </row>
    <row r="779" spans="1:31" ht="12.75" customHeight="1" x14ac:dyDescent="0.2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  <c r="AA779" s="135"/>
      <c r="AB779" s="135"/>
      <c r="AC779" s="135"/>
      <c r="AD779" s="135"/>
      <c r="AE779" s="135"/>
    </row>
    <row r="780" spans="1:31" ht="12.75" customHeight="1" x14ac:dyDescent="0.2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  <c r="AA780" s="135"/>
      <c r="AB780" s="135"/>
      <c r="AC780" s="135"/>
      <c r="AD780" s="135"/>
      <c r="AE780" s="135"/>
    </row>
    <row r="781" spans="1:31" ht="12.75" customHeight="1" x14ac:dyDescent="0.2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  <c r="AA781" s="135"/>
      <c r="AB781" s="135"/>
      <c r="AC781" s="135"/>
      <c r="AD781" s="135"/>
      <c r="AE781" s="135"/>
    </row>
    <row r="782" spans="1:31" ht="12.75" customHeight="1" x14ac:dyDescent="0.2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  <c r="AA782" s="135"/>
      <c r="AB782" s="135"/>
      <c r="AC782" s="135"/>
      <c r="AD782" s="135"/>
      <c r="AE782" s="135"/>
    </row>
    <row r="783" spans="1:31" ht="12.75" customHeight="1" x14ac:dyDescent="0.2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  <c r="AA783" s="135"/>
      <c r="AB783" s="135"/>
      <c r="AC783" s="135"/>
      <c r="AD783" s="135"/>
      <c r="AE783" s="135"/>
    </row>
    <row r="784" spans="1:31" ht="12.75" customHeight="1" x14ac:dyDescent="0.2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  <c r="AA784" s="135"/>
      <c r="AB784" s="135"/>
      <c r="AC784" s="135"/>
      <c r="AD784" s="135"/>
      <c r="AE784" s="135"/>
    </row>
    <row r="785" spans="1:31" ht="12.75" customHeight="1" x14ac:dyDescent="0.2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  <c r="AA785" s="135"/>
      <c r="AB785" s="135"/>
      <c r="AC785" s="135"/>
      <c r="AD785" s="135"/>
      <c r="AE785" s="135"/>
    </row>
    <row r="786" spans="1:31" ht="12.75" customHeight="1" x14ac:dyDescent="0.2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  <c r="AA786" s="135"/>
      <c r="AB786" s="135"/>
      <c r="AC786" s="135"/>
      <c r="AD786" s="135"/>
      <c r="AE786" s="135"/>
    </row>
    <row r="787" spans="1:31" ht="12.75" customHeight="1" x14ac:dyDescent="0.2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  <c r="AA787" s="135"/>
      <c r="AB787" s="135"/>
      <c r="AC787" s="135"/>
      <c r="AD787" s="135"/>
      <c r="AE787" s="135"/>
    </row>
    <row r="788" spans="1:31" ht="12.75" customHeight="1" x14ac:dyDescent="0.2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  <c r="AA788" s="135"/>
      <c r="AB788" s="135"/>
      <c r="AC788" s="135"/>
      <c r="AD788" s="135"/>
      <c r="AE788" s="135"/>
    </row>
    <row r="789" spans="1:31" ht="12.75" customHeight="1" x14ac:dyDescent="0.2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  <c r="AA789" s="135"/>
      <c r="AB789" s="135"/>
      <c r="AC789" s="135"/>
      <c r="AD789" s="135"/>
      <c r="AE789" s="135"/>
    </row>
    <row r="790" spans="1:31" ht="12.75" customHeight="1" x14ac:dyDescent="0.2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  <c r="AA790" s="135"/>
      <c r="AB790" s="135"/>
      <c r="AC790" s="135"/>
      <c r="AD790" s="135"/>
      <c r="AE790" s="135"/>
    </row>
    <row r="791" spans="1:31" ht="12.75" customHeight="1" x14ac:dyDescent="0.2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  <c r="AB791" s="135"/>
      <c r="AC791" s="135"/>
      <c r="AD791" s="135"/>
      <c r="AE791" s="135"/>
    </row>
    <row r="792" spans="1:31" ht="12.75" customHeight="1" x14ac:dyDescent="0.2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  <c r="AA792" s="135"/>
      <c r="AB792" s="135"/>
      <c r="AC792" s="135"/>
      <c r="AD792" s="135"/>
      <c r="AE792" s="135"/>
    </row>
    <row r="793" spans="1:31" ht="12.75" customHeight="1" x14ac:dyDescent="0.2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  <c r="AB793" s="135"/>
      <c r="AC793" s="135"/>
      <c r="AD793" s="135"/>
      <c r="AE793" s="135"/>
    </row>
    <row r="794" spans="1:31" ht="12.75" customHeight="1" x14ac:dyDescent="0.2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  <c r="AB794" s="135"/>
      <c r="AC794" s="135"/>
      <c r="AD794" s="135"/>
      <c r="AE794" s="135"/>
    </row>
    <row r="795" spans="1:31" ht="12.75" customHeight="1" x14ac:dyDescent="0.2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  <c r="AA795" s="135"/>
      <c r="AB795" s="135"/>
      <c r="AC795" s="135"/>
      <c r="AD795" s="135"/>
      <c r="AE795" s="135"/>
    </row>
    <row r="796" spans="1:31" ht="12.75" customHeight="1" x14ac:dyDescent="0.2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  <c r="AA796" s="135"/>
      <c r="AB796" s="135"/>
      <c r="AC796" s="135"/>
      <c r="AD796" s="135"/>
      <c r="AE796" s="135"/>
    </row>
    <row r="797" spans="1:31" ht="12.75" customHeight="1" x14ac:dyDescent="0.2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  <c r="AA797" s="135"/>
      <c r="AB797" s="135"/>
      <c r="AC797" s="135"/>
      <c r="AD797" s="135"/>
      <c r="AE797" s="135"/>
    </row>
    <row r="798" spans="1:31" ht="12.75" customHeight="1" x14ac:dyDescent="0.2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  <c r="AA798" s="135"/>
      <c r="AB798" s="135"/>
      <c r="AC798" s="135"/>
      <c r="AD798" s="135"/>
      <c r="AE798" s="135"/>
    </row>
    <row r="799" spans="1:31" ht="12.75" customHeight="1" x14ac:dyDescent="0.2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  <c r="AA799" s="135"/>
      <c r="AB799" s="135"/>
      <c r="AC799" s="135"/>
      <c r="AD799" s="135"/>
      <c r="AE799" s="135"/>
    </row>
    <row r="800" spans="1:31" ht="12.75" customHeight="1" x14ac:dyDescent="0.2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  <c r="AA800" s="135"/>
      <c r="AB800" s="135"/>
      <c r="AC800" s="135"/>
      <c r="AD800" s="135"/>
      <c r="AE800" s="135"/>
    </row>
    <row r="801" spans="1:31" ht="12.75" customHeight="1" x14ac:dyDescent="0.2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  <c r="AA801" s="135"/>
      <c r="AB801" s="135"/>
      <c r="AC801" s="135"/>
      <c r="AD801" s="135"/>
      <c r="AE801" s="135"/>
    </row>
    <row r="802" spans="1:31" ht="12.75" customHeight="1" x14ac:dyDescent="0.2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  <c r="AA802" s="135"/>
      <c r="AB802" s="135"/>
      <c r="AC802" s="135"/>
      <c r="AD802" s="135"/>
      <c r="AE802" s="135"/>
    </row>
    <row r="803" spans="1:31" ht="12.75" customHeight="1" x14ac:dyDescent="0.2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  <c r="AA803" s="135"/>
      <c r="AB803" s="135"/>
      <c r="AC803" s="135"/>
      <c r="AD803" s="135"/>
      <c r="AE803" s="135"/>
    </row>
    <row r="804" spans="1:31" ht="12.75" customHeight="1" x14ac:dyDescent="0.2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  <c r="AA804" s="135"/>
      <c r="AB804" s="135"/>
      <c r="AC804" s="135"/>
      <c r="AD804" s="135"/>
      <c r="AE804" s="135"/>
    </row>
    <row r="805" spans="1:31" ht="12.75" customHeight="1" x14ac:dyDescent="0.2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  <c r="AA805" s="135"/>
      <c r="AB805" s="135"/>
      <c r="AC805" s="135"/>
      <c r="AD805" s="135"/>
      <c r="AE805" s="135"/>
    </row>
    <row r="806" spans="1:31" ht="12.75" customHeight="1" x14ac:dyDescent="0.2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  <c r="AA806" s="135"/>
      <c r="AB806" s="135"/>
      <c r="AC806" s="135"/>
      <c r="AD806" s="135"/>
      <c r="AE806" s="135"/>
    </row>
    <row r="807" spans="1:31" ht="12.75" customHeight="1" x14ac:dyDescent="0.2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  <c r="AA807" s="135"/>
      <c r="AB807" s="135"/>
      <c r="AC807" s="135"/>
      <c r="AD807" s="135"/>
      <c r="AE807" s="135"/>
    </row>
    <row r="808" spans="1:31" ht="12.75" customHeight="1" x14ac:dyDescent="0.2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  <c r="AA808" s="135"/>
      <c r="AB808" s="135"/>
      <c r="AC808" s="135"/>
      <c r="AD808" s="135"/>
      <c r="AE808" s="135"/>
    </row>
    <row r="809" spans="1:31" ht="12.75" customHeight="1" x14ac:dyDescent="0.2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  <c r="AA809" s="135"/>
      <c r="AB809" s="135"/>
      <c r="AC809" s="135"/>
      <c r="AD809" s="135"/>
      <c r="AE809" s="135"/>
    </row>
    <row r="810" spans="1:31" ht="12.75" customHeight="1" x14ac:dyDescent="0.2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  <c r="AA810" s="135"/>
      <c r="AB810" s="135"/>
      <c r="AC810" s="135"/>
      <c r="AD810" s="135"/>
      <c r="AE810" s="135"/>
    </row>
    <row r="811" spans="1:31" ht="12.75" customHeight="1" x14ac:dyDescent="0.2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  <c r="AA811" s="135"/>
      <c r="AB811" s="135"/>
      <c r="AC811" s="135"/>
      <c r="AD811" s="135"/>
      <c r="AE811" s="135"/>
    </row>
    <row r="812" spans="1:31" ht="12.75" customHeight="1" x14ac:dyDescent="0.2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  <c r="AA812" s="135"/>
      <c r="AB812" s="135"/>
      <c r="AC812" s="135"/>
      <c r="AD812" s="135"/>
      <c r="AE812" s="135"/>
    </row>
    <row r="813" spans="1:31" ht="12.75" customHeight="1" x14ac:dyDescent="0.2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  <c r="AA813" s="135"/>
      <c r="AB813" s="135"/>
      <c r="AC813" s="135"/>
      <c r="AD813" s="135"/>
      <c r="AE813" s="135"/>
    </row>
    <row r="814" spans="1:31" ht="12.75" customHeight="1" x14ac:dyDescent="0.2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  <c r="AA814" s="135"/>
      <c r="AB814" s="135"/>
      <c r="AC814" s="135"/>
      <c r="AD814" s="135"/>
      <c r="AE814" s="135"/>
    </row>
    <row r="815" spans="1:31" ht="12.75" customHeight="1" x14ac:dyDescent="0.2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  <c r="AA815" s="135"/>
      <c r="AB815" s="135"/>
      <c r="AC815" s="135"/>
      <c r="AD815" s="135"/>
      <c r="AE815" s="135"/>
    </row>
    <row r="816" spans="1:31" ht="12.75" customHeight="1" x14ac:dyDescent="0.2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  <c r="AA816" s="135"/>
      <c r="AB816" s="135"/>
      <c r="AC816" s="135"/>
      <c r="AD816" s="135"/>
      <c r="AE816" s="135"/>
    </row>
    <row r="817" spans="1:31" ht="12.75" customHeight="1" x14ac:dyDescent="0.2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  <c r="AA817" s="135"/>
      <c r="AB817" s="135"/>
      <c r="AC817" s="135"/>
      <c r="AD817" s="135"/>
      <c r="AE817" s="135"/>
    </row>
    <row r="818" spans="1:31" ht="12.75" customHeight="1" x14ac:dyDescent="0.2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  <c r="AA818" s="135"/>
      <c r="AB818" s="135"/>
      <c r="AC818" s="135"/>
      <c r="AD818" s="135"/>
      <c r="AE818" s="135"/>
    </row>
    <row r="819" spans="1:31" ht="12.75" customHeight="1" x14ac:dyDescent="0.2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  <c r="AA819" s="135"/>
      <c r="AB819" s="135"/>
      <c r="AC819" s="135"/>
      <c r="AD819" s="135"/>
      <c r="AE819" s="135"/>
    </row>
    <row r="820" spans="1:31" ht="12.75" customHeight="1" x14ac:dyDescent="0.2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  <c r="AA820" s="135"/>
      <c r="AB820" s="135"/>
      <c r="AC820" s="135"/>
      <c r="AD820" s="135"/>
      <c r="AE820" s="135"/>
    </row>
    <row r="821" spans="1:31" ht="12.75" customHeight="1" x14ac:dyDescent="0.2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  <c r="AA821" s="135"/>
      <c r="AB821" s="135"/>
      <c r="AC821" s="135"/>
      <c r="AD821" s="135"/>
      <c r="AE821" s="135"/>
    </row>
    <row r="822" spans="1:31" ht="12.75" customHeight="1" x14ac:dyDescent="0.2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  <c r="AA822" s="135"/>
      <c r="AB822" s="135"/>
      <c r="AC822" s="135"/>
      <c r="AD822" s="135"/>
      <c r="AE822" s="135"/>
    </row>
    <row r="823" spans="1:31" ht="12.75" customHeight="1" x14ac:dyDescent="0.2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  <c r="AA823" s="135"/>
      <c r="AB823" s="135"/>
      <c r="AC823" s="135"/>
      <c r="AD823" s="135"/>
      <c r="AE823" s="135"/>
    </row>
    <row r="824" spans="1:31" ht="12.75" customHeight="1" x14ac:dyDescent="0.2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  <c r="AA824" s="135"/>
      <c r="AB824" s="135"/>
      <c r="AC824" s="135"/>
      <c r="AD824" s="135"/>
      <c r="AE824" s="135"/>
    </row>
    <row r="825" spans="1:31" ht="12.75" customHeight="1" x14ac:dyDescent="0.2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  <c r="AA825" s="135"/>
      <c r="AB825" s="135"/>
      <c r="AC825" s="135"/>
      <c r="AD825" s="135"/>
      <c r="AE825" s="135"/>
    </row>
    <row r="826" spans="1:31" ht="12.75" customHeight="1" x14ac:dyDescent="0.2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  <c r="AA826" s="135"/>
      <c r="AB826" s="135"/>
      <c r="AC826" s="135"/>
      <c r="AD826" s="135"/>
      <c r="AE826" s="135"/>
    </row>
    <row r="827" spans="1:31" ht="12.75" customHeight="1" x14ac:dyDescent="0.2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  <c r="AA827" s="135"/>
      <c r="AB827" s="135"/>
      <c r="AC827" s="135"/>
      <c r="AD827" s="135"/>
      <c r="AE827" s="135"/>
    </row>
    <row r="828" spans="1:31" ht="12.75" customHeight="1" x14ac:dyDescent="0.2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  <c r="AA828" s="135"/>
      <c r="AB828" s="135"/>
      <c r="AC828" s="135"/>
      <c r="AD828" s="135"/>
      <c r="AE828" s="135"/>
    </row>
    <row r="829" spans="1:31" ht="12.75" customHeight="1" x14ac:dyDescent="0.2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  <c r="AA829" s="135"/>
      <c r="AB829" s="135"/>
      <c r="AC829" s="135"/>
      <c r="AD829" s="135"/>
      <c r="AE829" s="135"/>
    </row>
    <row r="830" spans="1:31" ht="12.75" customHeight="1" x14ac:dyDescent="0.2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  <c r="AA830" s="135"/>
      <c r="AB830" s="135"/>
      <c r="AC830" s="135"/>
      <c r="AD830" s="135"/>
      <c r="AE830" s="135"/>
    </row>
    <row r="831" spans="1:31" ht="12.75" customHeight="1" x14ac:dyDescent="0.2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  <c r="AA831" s="135"/>
      <c r="AB831" s="135"/>
      <c r="AC831" s="135"/>
      <c r="AD831" s="135"/>
      <c r="AE831" s="135"/>
    </row>
    <row r="832" spans="1:31" ht="12.75" customHeight="1" x14ac:dyDescent="0.2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  <c r="AA832" s="135"/>
      <c r="AB832" s="135"/>
      <c r="AC832" s="135"/>
      <c r="AD832" s="135"/>
      <c r="AE832" s="135"/>
    </row>
    <row r="833" spans="1:31" ht="12.75" customHeight="1" x14ac:dyDescent="0.2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  <c r="AA833" s="135"/>
      <c r="AB833" s="135"/>
      <c r="AC833" s="135"/>
      <c r="AD833" s="135"/>
      <c r="AE833" s="135"/>
    </row>
    <row r="834" spans="1:31" ht="12.75" customHeight="1" x14ac:dyDescent="0.2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  <c r="AA834" s="135"/>
      <c r="AB834" s="135"/>
      <c r="AC834" s="135"/>
      <c r="AD834" s="135"/>
      <c r="AE834" s="135"/>
    </row>
    <row r="835" spans="1:31" ht="12.75" customHeight="1" x14ac:dyDescent="0.2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  <c r="AA835" s="135"/>
      <c r="AB835" s="135"/>
      <c r="AC835" s="135"/>
      <c r="AD835" s="135"/>
      <c r="AE835" s="135"/>
    </row>
    <row r="836" spans="1:31" ht="12.75" customHeight="1" x14ac:dyDescent="0.2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  <c r="AA836" s="135"/>
      <c r="AB836" s="135"/>
      <c r="AC836" s="135"/>
      <c r="AD836" s="135"/>
      <c r="AE836" s="135"/>
    </row>
    <row r="837" spans="1:31" ht="12.75" customHeight="1" x14ac:dyDescent="0.2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  <c r="AA837" s="135"/>
      <c r="AB837" s="135"/>
      <c r="AC837" s="135"/>
      <c r="AD837" s="135"/>
      <c r="AE837" s="135"/>
    </row>
    <row r="838" spans="1:31" ht="12.75" customHeight="1" x14ac:dyDescent="0.2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  <c r="AA838" s="135"/>
      <c r="AB838" s="135"/>
      <c r="AC838" s="135"/>
      <c r="AD838" s="135"/>
      <c r="AE838" s="135"/>
    </row>
    <row r="839" spans="1:31" ht="12.75" customHeight="1" x14ac:dyDescent="0.2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  <c r="AA839" s="135"/>
      <c r="AB839" s="135"/>
      <c r="AC839" s="135"/>
      <c r="AD839" s="135"/>
      <c r="AE839" s="135"/>
    </row>
    <row r="840" spans="1:31" ht="12.75" customHeight="1" x14ac:dyDescent="0.2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  <c r="AA840" s="135"/>
      <c r="AB840" s="135"/>
      <c r="AC840" s="135"/>
      <c r="AD840" s="135"/>
      <c r="AE840" s="135"/>
    </row>
    <row r="841" spans="1:31" ht="12.75" customHeight="1" x14ac:dyDescent="0.2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  <c r="AA841" s="135"/>
      <c r="AB841" s="135"/>
      <c r="AC841" s="135"/>
      <c r="AD841" s="135"/>
      <c r="AE841" s="135"/>
    </row>
    <row r="842" spans="1:31" ht="12.75" customHeight="1" x14ac:dyDescent="0.2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  <c r="AA842" s="135"/>
      <c r="AB842" s="135"/>
      <c r="AC842" s="135"/>
      <c r="AD842" s="135"/>
      <c r="AE842" s="135"/>
    </row>
    <row r="843" spans="1:31" ht="12.75" customHeight="1" x14ac:dyDescent="0.2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  <c r="AA843" s="135"/>
      <c r="AB843" s="135"/>
      <c r="AC843" s="135"/>
      <c r="AD843" s="135"/>
      <c r="AE843" s="135"/>
    </row>
    <row r="844" spans="1:31" ht="12.75" customHeight="1" x14ac:dyDescent="0.2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  <c r="AA844" s="135"/>
      <c r="AB844" s="135"/>
      <c r="AC844" s="135"/>
      <c r="AD844" s="135"/>
      <c r="AE844" s="135"/>
    </row>
    <row r="845" spans="1:31" ht="12.75" customHeight="1" x14ac:dyDescent="0.2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  <c r="AA845" s="135"/>
      <c r="AB845" s="135"/>
      <c r="AC845" s="135"/>
      <c r="AD845" s="135"/>
      <c r="AE845" s="135"/>
    </row>
    <row r="846" spans="1:31" ht="12.75" customHeight="1" x14ac:dyDescent="0.2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  <c r="AA846" s="135"/>
      <c r="AB846" s="135"/>
      <c r="AC846" s="135"/>
      <c r="AD846" s="135"/>
      <c r="AE846" s="135"/>
    </row>
    <row r="847" spans="1:31" ht="12.75" customHeight="1" x14ac:dyDescent="0.2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  <c r="AA847" s="135"/>
      <c r="AB847" s="135"/>
      <c r="AC847" s="135"/>
      <c r="AD847" s="135"/>
      <c r="AE847" s="135"/>
    </row>
    <row r="848" spans="1:31" ht="12.75" customHeight="1" x14ac:dyDescent="0.2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  <c r="AA848" s="135"/>
      <c r="AB848" s="135"/>
      <c r="AC848" s="135"/>
      <c r="AD848" s="135"/>
      <c r="AE848" s="135"/>
    </row>
    <row r="849" spans="1:31" ht="12.75" customHeight="1" x14ac:dyDescent="0.2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  <c r="AA849" s="135"/>
      <c r="AB849" s="135"/>
      <c r="AC849" s="135"/>
      <c r="AD849" s="135"/>
      <c r="AE849" s="135"/>
    </row>
    <row r="850" spans="1:31" ht="12.75" customHeight="1" x14ac:dyDescent="0.2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  <c r="AA850" s="135"/>
      <c r="AB850" s="135"/>
      <c r="AC850" s="135"/>
      <c r="AD850" s="135"/>
      <c r="AE850" s="135"/>
    </row>
    <row r="851" spans="1:31" ht="12.75" customHeight="1" x14ac:dyDescent="0.2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  <c r="AA851" s="135"/>
      <c r="AB851" s="135"/>
      <c r="AC851" s="135"/>
      <c r="AD851" s="135"/>
      <c r="AE851" s="135"/>
    </row>
    <row r="852" spans="1:31" ht="12.75" customHeight="1" x14ac:dyDescent="0.2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  <c r="AA852" s="135"/>
      <c r="AB852" s="135"/>
      <c r="AC852" s="135"/>
      <c r="AD852" s="135"/>
      <c r="AE852" s="135"/>
    </row>
    <row r="853" spans="1:31" ht="12.75" customHeight="1" x14ac:dyDescent="0.2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  <c r="AA853" s="135"/>
      <c r="AB853" s="135"/>
      <c r="AC853" s="135"/>
      <c r="AD853" s="135"/>
      <c r="AE853" s="135"/>
    </row>
    <row r="854" spans="1:31" ht="12.75" customHeight="1" x14ac:dyDescent="0.2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  <c r="AA854" s="135"/>
      <c r="AB854" s="135"/>
      <c r="AC854" s="135"/>
      <c r="AD854" s="135"/>
      <c r="AE854" s="135"/>
    </row>
    <row r="855" spans="1:31" ht="12.75" customHeight="1" x14ac:dyDescent="0.2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  <c r="AA855" s="135"/>
      <c r="AB855" s="135"/>
      <c r="AC855" s="135"/>
      <c r="AD855" s="135"/>
      <c r="AE855" s="135"/>
    </row>
    <row r="856" spans="1:31" ht="12.75" customHeight="1" x14ac:dyDescent="0.2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  <c r="AA856" s="135"/>
      <c r="AB856" s="135"/>
      <c r="AC856" s="135"/>
      <c r="AD856" s="135"/>
      <c r="AE856" s="135"/>
    </row>
    <row r="857" spans="1:31" ht="12.75" customHeight="1" x14ac:dyDescent="0.2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  <c r="AA857" s="135"/>
      <c r="AB857" s="135"/>
      <c r="AC857" s="135"/>
      <c r="AD857" s="135"/>
      <c r="AE857" s="135"/>
    </row>
    <row r="858" spans="1:31" ht="12.75" customHeight="1" x14ac:dyDescent="0.2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  <c r="AA858" s="135"/>
      <c r="AB858" s="135"/>
      <c r="AC858" s="135"/>
      <c r="AD858" s="135"/>
      <c r="AE858" s="135"/>
    </row>
    <row r="859" spans="1:31" ht="12.75" customHeight="1" x14ac:dyDescent="0.2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  <c r="AA859" s="135"/>
      <c r="AB859" s="135"/>
      <c r="AC859" s="135"/>
      <c r="AD859" s="135"/>
      <c r="AE859" s="135"/>
    </row>
    <row r="860" spans="1:31" ht="12.75" customHeight="1" x14ac:dyDescent="0.2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  <c r="AA860" s="135"/>
      <c r="AB860" s="135"/>
      <c r="AC860" s="135"/>
      <c r="AD860" s="135"/>
      <c r="AE860" s="135"/>
    </row>
    <row r="861" spans="1:31" ht="12.75" customHeight="1" x14ac:dyDescent="0.2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  <c r="AA861" s="135"/>
      <c r="AB861" s="135"/>
      <c r="AC861" s="135"/>
      <c r="AD861" s="135"/>
      <c r="AE861" s="135"/>
    </row>
    <row r="862" spans="1:31" ht="12.75" customHeight="1" x14ac:dyDescent="0.2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  <c r="AA862" s="135"/>
      <c r="AB862" s="135"/>
      <c r="AC862" s="135"/>
      <c r="AD862" s="135"/>
      <c r="AE862" s="135"/>
    </row>
    <row r="863" spans="1:31" ht="12.75" customHeight="1" x14ac:dyDescent="0.2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  <c r="AA863" s="135"/>
      <c r="AB863" s="135"/>
      <c r="AC863" s="135"/>
      <c r="AD863" s="135"/>
      <c r="AE863" s="135"/>
    </row>
    <row r="864" spans="1:31" ht="12.75" customHeight="1" x14ac:dyDescent="0.2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  <c r="AA864" s="135"/>
      <c r="AB864" s="135"/>
      <c r="AC864" s="135"/>
      <c r="AD864" s="135"/>
      <c r="AE864" s="135"/>
    </row>
    <row r="865" spans="1:31" ht="12.75" customHeight="1" x14ac:dyDescent="0.2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  <c r="AA865" s="135"/>
      <c r="AB865" s="135"/>
      <c r="AC865" s="135"/>
      <c r="AD865" s="135"/>
      <c r="AE865" s="135"/>
    </row>
    <row r="866" spans="1:31" ht="12.75" customHeight="1" x14ac:dyDescent="0.2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  <c r="AA866" s="135"/>
      <c r="AB866" s="135"/>
      <c r="AC866" s="135"/>
      <c r="AD866" s="135"/>
      <c r="AE866" s="135"/>
    </row>
    <row r="867" spans="1:31" ht="12.75" customHeight="1" x14ac:dyDescent="0.2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  <c r="AA867" s="135"/>
      <c r="AB867" s="135"/>
      <c r="AC867" s="135"/>
      <c r="AD867" s="135"/>
      <c r="AE867" s="135"/>
    </row>
    <row r="868" spans="1:31" ht="12.75" customHeight="1" x14ac:dyDescent="0.2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  <c r="AA868" s="135"/>
      <c r="AB868" s="135"/>
      <c r="AC868" s="135"/>
      <c r="AD868" s="135"/>
      <c r="AE868" s="135"/>
    </row>
    <row r="869" spans="1:31" ht="12.75" customHeight="1" x14ac:dyDescent="0.2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  <c r="AA869" s="135"/>
      <c r="AB869" s="135"/>
      <c r="AC869" s="135"/>
      <c r="AD869" s="135"/>
      <c r="AE869" s="135"/>
    </row>
    <row r="870" spans="1:31" ht="12.75" customHeight="1" x14ac:dyDescent="0.2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  <c r="AA870" s="135"/>
      <c r="AB870" s="135"/>
      <c r="AC870" s="135"/>
      <c r="AD870" s="135"/>
      <c r="AE870" s="135"/>
    </row>
    <row r="871" spans="1:31" ht="12.75" customHeight="1" x14ac:dyDescent="0.2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  <c r="AA871" s="135"/>
      <c r="AB871" s="135"/>
      <c r="AC871" s="135"/>
      <c r="AD871" s="135"/>
      <c r="AE871" s="135"/>
    </row>
    <row r="872" spans="1:31" ht="12.75" customHeight="1" x14ac:dyDescent="0.2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  <c r="AA872" s="135"/>
      <c r="AB872" s="135"/>
      <c r="AC872" s="135"/>
      <c r="AD872" s="135"/>
      <c r="AE872" s="135"/>
    </row>
    <row r="873" spans="1:31" ht="12.75" customHeight="1" x14ac:dyDescent="0.2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  <c r="AA873" s="135"/>
      <c r="AB873" s="135"/>
      <c r="AC873" s="135"/>
      <c r="AD873" s="135"/>
      <c r="AE873" s="135"/>
    </row>
    <row r="874" spans="1:31" ht="12.75" customHeight="1" x14ac:dyDescent="0.2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  <c r="AA874" s="135"/>
      <c r="AB874" s="135"/>
      <c r="AC874" s="135"/>
      <c r="AD874" s="135"/>
      <c r="AE874" s="135"/>
    </row>
    <row r="875" spans="1:31" ht="12.75" customHeight="1" x14ac:dyDescent="0.2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  <c r="AA875" s="135"/>
      <c r="AB875" s="135"/>
      <c r="AC875" s="135"/>
      <c r="AD875" s="135"/>
      <c r="AE875" s="135"/>
    </row>
    <row r="876" spans="1:31" ht="12.75" customHeight="1" x14ac:dyDescent="0.2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  <c r="AA876" s="135"/>
      <c r="AB876" s="135"/>
      <c r="AC876" s="135"/>
      <c r="AD876" s="135"/>
      <c r="AE876" s="135"/>
    </row>
    <row r="877" spans="1:31" ht="12.75" customHeight="1" x14ac:dyDescent="0.2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  <c r="AA877" s="135"/>
      <c r="AB877" s="135"/>
      <c r="AC877" s="135"/>
      <c r="AD877" s="135"/>
      <c r="AE877" s="135"/>
    </row>
    <row r="878" spans="1:31" ht="12.75" customHeight="1" x14ac:dyDescent="0.2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  <c r="AA878" s="135"/>
      <c r="AB878" s="135"/>
      <c r="AC878" s="135"/>
      <c r="AD878" s="135"/>
      <c r="AE878" s="135"/>
    </row>
    <row r="879" spans="1:31" ht="12.75" customHeight="1" x14ac:dyDescent="0.2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  <c r="AA879" s="135"/>
      <c r="AB879" s="135"/>
      <c r="AC879" s="135"/>
      <c r="AD879" s="135"/>
      <c r="AE879" s="135"/>
    </row>
    <row r="880" spans="1:31" ht="12.75" customHeight="1" x14ac:dyDescent="0.2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  <c r="AA880" s="135"/>
      <c r="AB880" s="135"/>
      <c r="AC880" s="135"/>
      <c r="AD880" s="135"/>
      <c r="AE880" s="135"/>
    </row>
    <row r="881" spans="1:31" ht="12.75" customHeight="1" x14ac:dyDescent="0.2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  <c r="AA881" s="135"/>
      <c r="AB881" s="135"/>
      <c r="AC881" s="135"/>
      <c r="AD881" s="135"/>
      <c r="AE881" s="135"/>
    </row>
    <row r="882" spans="1:31" ht="12.75" customHeight="1" x14ac:dyDescent="0.2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  <c r="AA882" s="135"/>
      <c r="AB882" s="135"/>
      <c r="AC882" s="135"/>
      <c r="AD882" s="135"/>
      <c r="AE882" s="135"/>
    </row>
    <row r="883" spans="1:31" ht="12.75" customHeight="1" x14ac:dyDescent="0.2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  <c r="AA883" s="135"/>
      <c r="AB883" s="135"/>
      <c r="AC883" s="135"/>
      <c r="AD883" s="135"/>
      <c r="AE883" s="135"/>
    </row>
    <row r="884" spans="1:31" ht="12.75" customHeight="1" x14ac:dyDescent="0.2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  <c r="AA884" s="135"/>
      <c r="AB884" s="135"/>
      <c r="AC884" s="135"/>
      <c r="AD884" s="135"/>
      <c r="AE884" s="135"/>
    </row>
    <row r="885" spans="1:31" ht="12.75" customHeight="1" x14ac:dyDescent="0.2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  <c r="AA885" s="135"/>
      <c r="AB885" s="135"/>
      <c r="AC885" s="135"/>
      <c r="AD885" s="135"/>
      <c r="AE885" s="135"/>
    </row>
    <row r="886" spans="1:31" ht="12.75" customHeight="1" x14ac:dyDescent="0.2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  <c r="AA886" s="135"/>
      <c r="AB886" s="135"/>
      <c r="AC886" s="135"/>
      <c r="AD886" s="135"/>
      <c r="AE886" s="135"/>
    </row>
    <row r="887" spans="1:31" ht="12.75" customHeight="1" x14ac:dyDescent="0.2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  <c r="AA887" s="135"/>
      <c r="AB887" s="135"/>
      <c r="AC887" s="135"/>
      <c r="AD887" s="135"/>
      <c r="AE887" s="135"/>
    </row>
    <row r="888" spans="1:31" ht="12.75" customHeight="1" x14ac:dyDescent="0.2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  <c r="AA888" s="135"/>
      <c r="AB888" s="135"/>
      <c r="AC888" s="135"/>
      <c r="AD888" s="135"/>
      <c r="AE888" s="135"/>
    </row>
    <row r="889" spans="1:31" ht="12.75" customHeight="1" x14ac:dyDescent="0.2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  <c r="AA889" s="135"/>
      <c r="AB889" s="135"/>
      <c r="AC889" s="135"/>
      <c r="AD889" s="135"/>
      <c r="AE889" s="135"/>
    </row>
    <row r="890" spans="1:31" ht="12.75" customHeight="1" x14ac:dyDescent="0.2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  <c r="AA890" s="135"/>
      <c r="AB890" s="135"/>
      <c r="AC890" s="135"/>
      <c r="AD890" s="135"/>
      <c r="AE890" s="135"/>
    </row>
    <row r="891" spans="1:31" ht="12.75" customHeight="1" x14ac:dyDescent="0.2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  <c r="AA891" s="135"/>
      <c r="AB891" s="135"/>
      <c r="AC891" s="135"/>
      <c r="AD891" s="135"/>
      <c r="AE891" s="135"/>
    </row>
    <row r="892" spans="1:31" ht="12.75" customHeight="1" x14ac:dyDescent="0.2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  <c r="AA892" s="135"/>
      <c r="AB892" s="135"/>
      <c r="AC892" s="135"/>
      <c r="AD892" s="135"/>
      <c r="AE892" s="135"/>
    </row>
    <row r="893" spans="1:31" ht="12.75" customHeight="1" x14ac:dyDescent="0.2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  <c r="AA893" s="135"/>
      <c r="AB893" s="135"/>
      <c r="AC893" s="135"/>
      <c r="AD893" s="135"/>
      <c r="AE893" s="135"/>
    </row>
    <row r="894" spans="1:31" ht="12.75" customHeight="1" x14ac:dyDescent="0.2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  <c r="AA894" s="135"/>
      <c r="AB894" s="135"/>
      <c r="AC894" s="135"/>
      <c r="AD894" s="135"/>
      <c r="AE894" s="135"/>
    </row>
    <row r="895" spans="1:31" ht="12.75" customHeight="1" x14ac:dyDescent="0.2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  <c r="AA895" s="135"/>
      <c r="AB895" s="135"/>
      <c r="AC895" s="135"/>
      <c r="AD895" s="135"/>
      <c r="AE895" s="135"/>
    </row>
    <row r="896" spans="1:31" ht="12.75" customHeight="1" x14ac:dyDescent="0.2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  <c r="AA896" s="135"/>
      <c r="AB896" s="135"/>
      <c r="AC896" s="135"/>
      <c r="AD896" s="135"/>
      <c r="AE896" s="135"/>
    </row>
    <row r="897" spans="1:31" ht="12.75" customHeight="1" x14ac:dyDescent="0.2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  <c r="AA897" s="135"/>
      <c r="AB897" s="135"/>
      <c r="AC897" s="135"/>
      <c r="AD897" s="135"/>
      <c r="AE897" s="135"/>
    </row>
    <row r="898" spans="1:31" ht="12.75" customHeight="1" x14ac:dyDescent="0.2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  <c r="AA898" s="135"/>
      <c r="AB898" s="135"/>
      <c r="AC898" s="135"/>
      <c r="AD898" s="135"/>
      <c r="AE898" s="135"/>
    </row>
    <row r="899" spans="1:31" ht="12.75" customHeight="1" x14ac:dyDescent="0.2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  <c r="AA899" s="135"/>
      <c r="AB899" s="135"/>
      <c r="AC899" s="135"/>
      <c r="AD899" s="135"/>
      <c r="AE899" s="135"/>
    </row>
    <row r="900" spans="1:31" ht="12.75" customHeight="1" x14ac:dyDescent="0.2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  <c r="AA900" s="135"/>
      <c r="AB900" s="135"/>
      <c r="AC900" s="135"/>
      <c r="AD900" s="135"/>
      <c r="AE900" s="135"/>
    </row>
    <row r="901" spans="1:31" ht="12.75" customHeight="1" x14ac:dyDescent="0.2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  <c r="AA901" s="135"/>
      <c r="AB901" s="135"/>
      <c r="AC901" s="135"/>
      <c r="AD901" s="135"/>
      <c r="AE901" s="135"/>
    </row>
    <row r="902" spans="1:31" ht="12.75" customHeight="1" x14ac:dyDescent="0.2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  <c r="AA902" s="135"/>
      <c r="AB902" s="135"/>
      <c r="AC902" s="135"/>
      <c r="AD902" s="135"/>
      <c r="AE902" s="135"/>
    </row>
    <row r="903" spans="1:31" ht="12.75" customHeight="1" x14ac:dyDescent="0.2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  <c r="AA903" s="135"/>
      <c r="AB903" s="135"/>
      <c r="AC903" s="135"/>
      <c r="AD903" s="135"/>
      <c r="AE903" s="135"/>
    </row>
    <row r="904" spans="1:31" ht="12.75" customHeight="1" x14ac:dyDescent="0.2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  <c r="AA904" s="135"/>
      <c r="AB904" s="135"/>
      <c r="AC904" s="135"/>
      <c r="AD904" s="135"/>
      <c r="AE904" s="135"/>
    </row>
    <row r="905" spans="1:31" ht="12.75" customHeight="1" x14ac:dyDescent="0.2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  <c r="AA905" s="135"/>
      <c r="AB905" s="135"/>
      <c r="AC905" s="135"/>
      <c r="AD905" s="135"/>
      <c r="AE905" s="135"/>
    </row>
    <row r="906" spans="1:31" ht="12.75" customHeight="1" x14ac:dyDescent="0.2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  <c r="AA906" s="135"/>
      <c r="AB906" s="135"/>
      <c r="AC906" s="135"/>
      <c r="AD906" s="135"/>
      <c r="AE906" s="135"/>
    </row>
    <row r="907" spans="1:31" ht="12.75" customHeight="1" x14ac:dyDescent="0.2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  <c r="AA907" s="135"/>
      <c r="AB907" s="135"/>
      <c r="AC907" s="135"/>
      <c r="AD907" s="135"/>
      <c r="AE907" s="135"/>
    </row>
    <row r="908" spans="1:31" ht="12.75" customHeight="1" x14ac:dyDescent="0.2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  <c r="AA908" s="135"/>
      <c r="AB908" s="135"/>
      <c r="AC908" s="135"/>
      <c r="AD908" s="135"/>
      <c r="AE908" s="135"/>
    </row>
    <row r="909" spans="1:31" ht="12.75" customHeight="1" x14ac:dyDescent="0.2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  <c r="AA909" s="135"/>
      <c r="AB909" s="135"/>
      <c r="AC909" s="135"/>
      <c r="AD909" s="135"/>
      <c r="AE909" s="135"/>
    </row>
    <row r="910" spans="1:31" ht="12.75" customHeight="1" x14ac:dyDescent="0.2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  <c r="AA910" s="135"/>
      <c r="AB910" s="135"/>
      <c r="AC910" s="135"/>
      <c r="AD910" s="135"/>
      <c r="AE910" s="135"/>
    </row>
    <row r="911" spans="1:31" ht="12.75" customHeight="1" x14ac:dyDescent="0.2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  <c r="AA911" s="135"/>
      <c r="AB911" s="135"/>
      <c r="AC911" s="135"/>
      <c r="AD911" s="135"/>
      <c r="AE911" s="135"/>
    </row>
    <row r="912" spans="1:31" ht="12.75" customHeight="1" x14ac:dyDescent="0.2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  <c r="AA912" s="135"/>
      <c r="AB912" s="135"/>
      <c r="AC912" s="135"/>
      <c r="AD912" s="135"/>
      <c r="AE912" s="135"/>
    </row>
    <row r="913" spans="1:31" ht="12.75" customHeight="1" x14ac:dyDescent="0.2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  <c r="AA913" s="135"/>
      <c r="AB913" s="135"/>
      <c r="AC913" s="135"/>
      <c r="AD913" s="135"/>
      <c r="AE913" s="135"/>
    </row>
    <row r="914" spans="1:31" ht="12.75" customHeight="1" x14ac:dyDescent="0.2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  <c r="AA914" s="135"/>
      <c r="AB914" s="135"/>
      <c r="AC914" s="135"/>
      <c r="AD914" s="135"/>
      <c r="AE914" s="135"/>
    </row>
    <row r="915" spans="1:31" ht="12.75" customHeight="1" x14ac:dyDescent="0.2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  <c r="AA915" s="135"/>
      <c r="AB915" s="135"/>
      <c r="AC915" s="135"/>
      <c r="AD915" s="135"/>
      <c r="AE915" s="135"/>
    </row>
    <row r="916" spans="1:31" ht="12.75" customHeight="1" x14ac:dyDescent="0.2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  <c r="AA916" s="135"/>
      <c r="AB916" s="135"/>
      <c r="AC916" s="135"/>
      <c r="AD916" s="135"/>
      <c r="AE916" s="135"/>
    </row>
    <row r="917" spans="1:31" ht="12.75" customHeight="1" x14ac:dyDescent="0.2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  <c r="AA917" s="135"/>
      <c r="AB917" s="135"/>
      <c r="AC917" s="135"/>
      <c r="AD917" s="135"/>
      <c r="AE917" s="135"/>
    </row>
    <row r="918" spans="1:31" ht="12.75" customHeight="1" x14ac:dyDescent="0.2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  <c r="AA918" s="135"/>
      <c r="AB918" s="135"/>
      <c r="AC918" s="135"/>
      <c r="AD918" s="135"/>
      <c r="AE918" s="135"/>
    </row>
    <row r="919" spans="1:31" ht="12.75" customHeight="1" x14ac:dyDescent="0.2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  <c r="AA919" s="135"/>
      <c r="AB919" s="135"/>
      <c r="AC919" s="135"/>
      <c r="AD919" s="135"/>
      <c r="AE919" s="135"/>
    </row>
    <row r="920" spans="1:31" ht="12.75" customHeight="1" x14ac:dyDescent="0.2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  <c r="AA920" s="135"/>
      <c r="AB920" s="135"/>
      <c r="AC920" s="135"/>
      <c r="AD920" s="135"/>
      <c r="AE920" s="135"/>
    </row>
    <row r="921" spans="1:31" ht="12.75" customHeight="1" x14ac:dyDescent="0.2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  <c r="AA921" s="135"/>
      <c r="AB921" s="135"/>
      <c r="AC921" s="135"/>
      <c r="AD921" s="135"/>
      <c r="AE921" s="135"/>
    </row>
    <row r="922" spans="1:31" ht="12.75" customHeight="1" x14ac:dyDescent="0.2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  <c r="AA922" s="135"/>
      <c r="AB922" s="135"/>
      <c r="AC922" s="135"/>
      <c r="AD922" s="135"/>
      <c r="AE922" s="135"/>
    </row>
    <row r="923" spans="1:31" ht="12.75" customHeight="1" x14ac:dyDescent="0.2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  <c r="AA923" s="135"/>
      <c r="AB923" s="135"/>
      <c r="AC923" s="135"/>
      <c r="AD923" s="135"/>
      <c r="AE923" s="135"/>
    </row>
    <row r="924" spans="1:31" ht="12.75" customHeight="1" x14ac:dyDescent="0.2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  <c r="AA924" s="135"/>
      <c r="AB924" s="135"/>
      <c r="AC924" s="135"/>
      <c r="AD924" s="135"/>
      <c r="AE924" s="135"/>
    </row>
    <row r="925" spans="1:31" ht="12.75" customHeight="1" x14ac:dyDescent="0.2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  <c r="AA925" s="135"/>
      <c r="AB925" s="135"/>
      <c r="AC925" s="135"/>
      <c r="AD925" s="135"/>
      <c r="AE925" s="135"/>
    </row>
    <row r="926" spans="1:31" ht="12.75" customHeight="1" x14ac:dyDescent="0.2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  <c r="AA926" s="135"/>
      <c r="AB926" s="135"/>
      <c r="AC926" s="135"/>
      <c r="AD926" s="135"/>
      <c r="AE926" s="135"/>
    </row>
    <row r="927" spans="1:31" ht="12.75" customHeight="1" x14ac:dyDescent="0.2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  <c r="AA927" s="135"/>
      <c r="AB927" s="135"/>
      <c r="AC927" s="135"/>
      <c r="AD927" s="135"/>
      <c r="AE927" s="135"/>
    </row>
    <row r="928" spans="1:31" ht="12.75" customHeight="1" x14ac:dyDescent="0.2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  <c r="AA928" s="135"/>
      <c r="AB928" s="135"/>
      <c r="AC928" s="135"/>
      <c r="AD928" s="135"/>
      <c r="AE928" s="135"/>
    </row>
    <row r="929" spans="1:31" ht="12.75" customHeight="1" x14ac:dyDescent="0.2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  <c r="AA929" s="135"/>
      <c r="AB929" s="135"/>
      <c r="AC929" s="135"/>
      <c r="AD929" s="135"/>
      <c r="AE929" s="135"/>
    </row>
    <row r="930" spans="1:31" ht="12.75" customHeight="1" x14ac:dyDescent="0.2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  <c r="AA930" s="135"/>
      <c r="AB930" s="135"/>
      <c r="AC930" s="135"/>
      <c r="AD930" s="135"/>
      <c r="AE930" s="135"/>
    </row>
    <row r="931" spans="1:31" ht="12.75" customHeight="1" x14ac:dyDescent="0.2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  <c r="AA931" s="135"/>
      <c r="AB931" s="135"/>
      <c r="AC931" s="135"/>
      <c r="AD931" s="135"/>
      <c r="AE931" s="135"/>
    </row>
    <row r="932" spans="1:31" ht="12.75" customHeight="1" x14ac:dyDescent="0.2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  <c r="AA932" s="135"/>
      <c r="AB932" s="135"/>
      <c r="AC932" s="135"/>
      <c r="AD932" s="135"/>
      <c r="AE932" s="135"/>
    </row>
    <row r="933" spans="1:31" ht="12.75" customHeight="1" x14ac:dyDescent="0.2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  <c r="AA933" s="135"/>
      <c r="AB933" s="135"/>
      <c r="AC933" s="135"/>
      <c r="AD933" s="135"/>
      <c r="AE933" s="135"/>
    </row>
    <row r="934" spans="1:31" ht="12.75" customHeight="1" x14ac:dyDescent="0.2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  <c r="AA934" s="135"/>
      <c r="AB934" s="135"/>
      <c r="AC934" s="135"/>
      <c r="AD934" s="135"/>
      <c r="AE934" s="135"/>
    </row>
    <row r="935" spans="1:31" ht="12.75" customHeight="1" x14ac:dyDescent="0.2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  <c r="AA935" s="135"/>
      <c r="AB935" s="135"/>
      <c r="AC935" s="135"/>
      <c r="AD935" s="135"/>
      <c r="AE935" s="135"/>
    </row>
    <row r="936" spans="1:31" ht="12.75" customHeight="1" x14ac:dyDescent="0.2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  <c r="AA936" s="135"/>
      <c r="AB936" s="135"/>
      <c r="AC936" s="135"/>
      <c r="AD936" s="135"/>
      <c r="AE936" s="135"/>
    </row>
    <row r="937" spans="1:31" ht="12.75" customHeight="1" x14ac:dyDescent="0.2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  <c r="AA937" s="135"/>
      <c r="AB937" s="135"/>
      <c r="AC937" s="135"/>
      <c r="AD937" s="135"/>
      <c r="AE937" s="135"/>
    </row>
    <row r="938" spans="1:31" ht="12.75" customHeight="1" x14ac:dyDescent="0.2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  <c r="AA938" s="135"/>
      <c r="AB938" s="135"/>
      <c r="AC938" s="135"/>
      <c r="AD938" s="135"/>
      <c r="AE938" s="135"/>
    </row>
    <row r="939" spans="1:31" ht="12.75" customHeight="1" x14ac:dyDescent="0.2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  <c r="AA939" s="135"/>
      <c r="AB939" s="135"/>
      <c r="AC939" s="135"/>
      <c r="AD939" s="135"/>
      <c r="AE939" s="135"/>
    </row>
    <row r="940" spans="1:31" ht="12.75" customHeight="1" x14ac:dyDescent="0.2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  <c r="AA940" s="135"/>
      <c r="AB940" s="135"/>
      <c r="AC940" s="135"/>
      <c r="AD940" s="135"/>
      <c r="AE940" s="135"/>
    </row>
    <row r="941" spans="1:31" ht="12.75" customHeight="1" x14ac:dyDescent="0.2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  <c r="AA941" s="135"/>
      <c r="AB941" s="135"/>
      <c r="AC941" s="135"/>
      <c r="AD941" s="135"/>
      <c r="AE941" s="135"/>
    </row>
    <row r="942" spans="1:31" ht="12.75" customHeight="1" x14ac:dyDescent="0.2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  <c r="AA942" s="135"/>
      <c r="AB942" s="135"/>
      <c r="AC942" s="135"/>
      <c r="AD942" s="135"/>
      <c r="AE942" s="135"/>
    </row>
    <row r="943" spans="1:31" ht="12.75" customHeight="1" x14ac:dyDescent="0.2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  <c r="AA943" s="135"/>
      <c r="AB943" s="135"/>
      <c r="AC943" s="135"/>
      <c r="AD943" s="135"/>
      <c r="AE943" s="135"/>
    </row>
    <row r="944" spans="1:31" ht="12.75" customHeight="1" x14ac:dyDescent="0.2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  <c r="AA944" s="135"/>
      <c r="AB944" s="135"/>
      <c r="AC944" s="135"/>
      <c r="AD944" s="135"/>
      <c r="AE944" s="135"/>
    </row>
    <row r="945" spans="1:31" ht="12.75" customHeight="1" x14ac:dyDescent="0.2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  <c r="AA945" s="135"/>
      <c r="AB945" s="135"/>
      <c r="AC945" s="135"/>
      <c r="AD945" s="135"/>
      <c r="AE945" s="135"/>
    </row>
    <row r="946" spans="1:31" ht="12.75" customHeight="1" x14ac:dyDescent="0.2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  <c r="AA946" s="135"/>
      <c r="AB946" s="135"/>
      <c r="AC946" s="135"/>
      <c r="AD946" s="135"/>
      <c r="AE946" s="135"/>
    </row>
    <row r="947" spans="1:31" ht="12.75" customHeight="1" x14ac:dyDescent="0.2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  <c r="AA947" s="135"/>
      <c r="AB947" s="135"/>
      <c r="AC947" s="135"/>
      <c r="AD947" s="135"/>
      <c r="AE947" s="135"/>
    </row>
    <row r="948" spans="1:31" ht="12.75" customHeight="1" x14ac:dyDescent="0.2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  <c r="AA948" s="135"/>
      <c r="AB948" s="135"/>
      <c r="AC948" s="135"/>
      <c r="AD948" s="135"/>
      <c r="AE948" s="135"/>
    </row>
    <row r="949" spans="1:31" ht="12.75" customHeight="1" x14ac:dyDescent="0.2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  <c r="AA949" s="135"/>
      <c r="AB949" s="135"/>
      <c r="AC949" s="135"/>
      <c r="AD949" s="135"/>
      <c r="AE949" s="135"/>
    </row>
    <row r="950" spans="1:31" ht="12.75" customHeight="1" x14ac:dyDescent="0.2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  <c r="AA950" s="135"/>
      <c r="AB950" s="135"/>
      <c r="AC950" s="135"/>
      <c r="AD950" s="135"/>
      <c r="AE950" s="135"/>
    </row>
    <row r="951" spans="1:31" ht="12.75" customHeight="1" x14ac:dyDescent="0.2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  <c r="AA951" s="135"/>
      <c r="AB951" s="135"/>
      <c r="AC951" s="135"/>
      <c r="AD951" s="135"/>
      <c r="AE951" s="135"/>
    </row>
    <row r="952" spans="1:31" ht="12.75" customHeight="1" x14ac:dyDescent="0.2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  <c r="AA952" s="135"/>
      <c r="AB952" s="135"/>
      <c r="AC952" s="135"/>
      <c r="AD952" s="135"/>
      <c r="AE952" s="135"/>
    </row>
    <row r="953" spans="1:31" ht="12.75" customHeight="1" x14ac:dyDescent="0.2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  <c r="AA953" s="135"/>
      <c r="AB953" s="135"/>
      <c r="AC953" s="135"/>
      <c r="AD953" s="135"/>
      <c r="AE953" s="135"/>
    </row>
    <row r="954" spans="1:31" ht="12.75" customHeight="1" x14ac:dyDescent="0.2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  <c r="AA954" s="135"/>
      <c r="AB954" s="135"/>
      <c r="AC954" s="135"/>
      <c r="AD954" s="135"/>
      <c r="AE954" s="135"/>
    </row>
    <row r="955" spans="1:31" ht="12.75" customHeight="1" x14ac:dyDescent="0.2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  <c r="AA955" s="135"/>
      <c r="AB955" s="135"/>
      <c r="AC955" s="135"/>
      <c r="AD955" s="135"/>
      <c r="AE955" s="135"/>
    </row>
    <row r="956" spans="1:31" ht="12.75" customHeight="1" x14ac:dyDescent="0.2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  <c r="AA956" s="135"/>
      <c r="AB956" s="135"/>
      <c r="AC956" s="135"/>
      <c r="AD956" s="135"/>
      <c r="AE956" s="135"/>
    </row>
    <row r="957" spans="1:31" ht="12.75" customHeight="1" x14ac:dyDescent="0.2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  <c r="AA957" s="135"/>
      <c r="AB957" s="135"/>
      <c r="AC957" s="135"/>
      <c r="AD957" s="135"/>
      <c r="AE957" s="135"/>
    </row>
    <row r="958" spans="1:31" ht="12.75" customHeight="1" x14ac:dyDescent="0.2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  <c r="AA958" s="135"/>
      <c r="AB958" s="135"/>
      <c r="AC958" s="135"/>
      <c r="AD958" s="135"/>
      <c r="AE958" s="135"/>
    </row>
    <row r="959" spans="1:31" ht="12.75" customHeight="1" x14ac:dyDescent="0.2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  <c r="AA959" s="135"/>
      <c r="AB959" s="135"/>
      <c r="AC959" s="135"/>
      <c r="AD959" s="135"/>
      <c r="AE959" s="135"/>
    </row>
    <row r="960" spans="1:31" ht="12.75" customHeight="1" x14ac:dyDescent="0.2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  <c r="AA960" s="135"/>
      <c r="AB960" s="135"/>
      <c r="AC960" s="135"/>
      <c r="AD960" s="135"/>
      <c r="AE960" s="135"/>
    </row>
    <row r="961" spans="1:31" ht="12.75" customHeight="1" x14ac:dyDescent="0.2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  <c r="AA961" s="135"/>
      <c r="AB961" s="135"/>
      <c r="AC961" s="135"/>
      <c r="AD961" s="135"/>
      <c r="AE961" s="135"/>
    </row>
    <row r="962" spans="1:31" ht="12.75" customHeight="1" x14ac:dyDescent="0.2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  <c r="AA962" s="135"/>
      <c r="AB962" s="135"/>
      <c r="AC962" s="135"/>
      <c r="AD962" s="135"/>
      <c r="AE962" s="135"/>
    </row>
    <row r="963" spans="1:31" ht="12.75" customHeight="1" x14ac:dyDescent="0.2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  <c r="AA963" s="135"/>
      <c r="AB963" s="135"/>
      <c r="AC963" s="135"/>
      <c r="AD963" s="135"/>
      <c r="AE963" s="135"/>
    </row>
    <row r="964" spans="1:31" ht="12.75" customHeight="1" x14ac:dyDescent="0.2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  <c r="AA964" s="135"/>
      <c r="AB964" s="135"/>
      <c r="AC964" s="135"/>
      <c r="AD964" s="135"/>
      <c r="AE964" s="135"/>
    </row>
    <row r="965" spans="1:31" ht="12.75" customHeight="1" x14ac:dyDescent="0.2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  <c r="AA965" s="135"/>
      <c r="AB965" s="135"/>
      <c r="AC965" s="135"/>
      <c r="AD965" s="135"/>
      <c r="AE965" s="135"/>
    </row>
    <row r="966" spans="1:31" ht="12.75" customHeight="1" x14ac:dyDescent="0.2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  <c r="AA966" s="135"/>
      <c r="AB966" s="135"/>
      <c r="AC966" s="135"/>
      <c r="AD966" s="135"/>
      <c r="AE966" s="135"/>
    </row>
    <row r="967" spans="1:31" ht="12.75" customHeight="1" x14ac:dyDescent="0.2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  <c r="AA967" s="135"/>
      <c r="AB967" s="135"/>
      <c r="AC967" s="135"/>
      <c r="AD967" s="135"/>
      <c r="AE967" s="135"/>
    </row>
    <row r="968" spans="1:31" ht="12.75" customHeight="1" x14ac:dyDescent="0.2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  <c r="AA968" s="135"/>
      <c r="AB968" s="135"/>
      <c r="AC968" s="135"/>
      <c r="AD968" s="135"/>
      <c r="AE968" s="135"/>
    </row>
    <row r="969" spans="1:31" ht="12.75" customHeight="1" x14ac:dyDescent="0.2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  <c r="AA969" s="135"/>
      <c r="AB969" s="135"/>
      <c r="AC969" s="135"/>
      <c r="AD969" s="135"/>
      <c r="AE969" s="135"/>
    </row>
    <row r="970" spans="1:31" ht="12.75" customHeight="1" x14ac:dyDescent="0.2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  <c r="AA970" s="135"/>
      <c r="AB970" s="135"/>
      <c r="AC970" s="135"/>
      <c r="AD970" s="135"/>
      <c r="AE970" s="135"/>
    </row>
    <row r="971" spans="1:31" ht="12.75" customHeight="1" x14ac:dyDescent="0.2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  <c r="AA971" s="135"/>
      <c r="AB971" s="135"/>
      <c r="AC971" s="135"/>
      <c r="AD971" s="135"/>
      <c r="AE971" s="135"/>
    </row>
    <row r="972" spans="1:31" ht="12.75" customHeight="1" x14ac:dyDescent="0.2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  <c r="AA972" s="135"/>
      <c r="AB972" s="135"/>
      <c r="AC972" s="135"/>
      <c r="AD972" s="135"/>
      <c r="AE972" s="135"/>
    </row>
    <row r="973" spans="1:31" ht="12.75" customHeight="1" x14ac:dyDescent="0.2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  <c r="AA973" s="135"/>
      <c r="AB973" s="135"/>
      <c r="AC973" s="135"/>
      <c r="AD973" s="135"/>
      <c r="AE973" s="135"/>
    </row>
    <row r="974" spans="1:31" ht="12.75" customHeight="1" x14ac:dyDescent="0.2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  <c r="AA974" s="135"/>
      <c r="AB974" s="135"/>
      <c r="AC974" s="135"/>
      <c r="AD974" s="135"/>
      <c r="AE974" s="135"/>
    </row>
    <row r="975" spans="1:31" ht="12.75" customHeight="1" x14ac:dyDescent="0.2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  <c r="AA975" s="135"/>
      <c r="AB975" s="135"/>
      <c r="AC975" s="135"/>
      <c r="AD975" s="135"/>
      <c r="AE975" s="135"/>
    </row>
    <row r="976" spans="1:31" ht="12.75" customHeight="1" x14ac:dyDescent="0.2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  <c r="AA976" s="135"/>
      <c r="AB976" s="135"/>
      <c r="AC976" s="135"/>
      <c r="AD976" s="135"/>
      <c r="AE976" s="135"/>
    </row>
    <row r="977" spans="1:31" ht="12.75" customHeight="1" x14ac:dyDescent="0.2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  <c r="AA977" s="135"/>
      <c r="AB977" s="135"/>
      <c r="AC977" s="135"/>
      <c r="AD977" s="135"/>
      <c r="AE977" s="135"/>
    </row>
    <row r="978" spans="1:31" ht="12.75" customHeight="1" x14ac:dyDescent="0.2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  <c r="AA978" s="135"/>
      <c r="AB978" s="135"/>
      <c r="AC978" s="135"/>
      <c r="AD978" s="135"/>
      <c r="AE978" s="135"/>
    </row>
    <row r="979" spans="1:31" ht="12.75" customHeight="1" x14ac:dyDescent="0.2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  <c r="AA979" s="135"/>
      <c r="AB979" s="135"/>
      <c r="AC979" s="135"/>
      <c r="AD979" s="135"/>
      <c r="AE979" s="135"/>
    </row>
    <row r="980" spans="1:31" ht="12.75" customHeight="1" x14ac:dyDescent="0.2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  <c r="AA980" s="135"/>
      <c r="AB980" s="135"/>
      <c r="AC980" s="135"/>
      <c r="AD980" s="135"/>
      <c r="AE980" s="135"/>
    </row>
    <row r="981" spans="1:31" ht="12.75" customHeight="1" x14ac:dyDescent="0.2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  <c r="AA981" s="135"/>
      <c r="AB981" s="135"/>
      <c r="AC981" s="135"/>
      <c r="AD981" s="135"/>
      <c r="AE981" s="135"/>
    </row>
    <row r="982" spans="1:31" ht="12.75" customHeight="1" x14ac:dyDescent="0.2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  <c r="AA982" s="135"/>
      <c r="AB982" s="135"/>
      <c r="AC982" s="135"/>
      <c r="AD982" s="135"/>
      <c r="AE982" s="135"/>
    </row>
    <row r="983" spans="1:31" ht="12.75" customHeight="1" x14ac:dyDescent="0.2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  <c r="AA983" s="135"/>
      <c r="AB983" s="135"/>
      <c r="AC983" s="135"/>
      <c r="AD983" s="135"/>
      <c r="AE983" s="135"/>
    </row>
    <row r="984" spans="1:31" ht="12.75" customHeight="1" x14ac:dyDescent="0.2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  <c r="AA984" s="135"/>
      <c r="AB984" s="135"/>
      <c r="AC984" s="135"/>
      <c r="AD984" s="135"/>
      <c r="AE984" s="135"/>
    </row>
    <row r="985" spans="1:31" ht="12.75" customHeight="1" x14ac:dyDescent="0.2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  <c r="AA985" s="135"/>
      <c r="AB985" s="135"/>
      <c r="AC985" s="135"/>
      <c r="AD985" s="135"/>
      <c r="AE985" s="135"/>
    </row>
    <row r="986" spans="1:31" ht="12.75" customHeight="1" x14ac:dyDescent="0.2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  <c r="AA986" s="135"/>
      <c r="AB986" s="135"/>
      <c r="AC986" s="135"/>
      <c r="AD986" s="135"/>
      <c r="AE986" s="135"/>
    </row>
    <row r="987" spans="1:31" ht="12.75" customHeight="1" x14ac:dyDescent="0.2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  <c r="AA987" s="135"/>
      <c r="AB987" s="135"/>
      <c r="AC987" s="135"/>
      <c r="AD987" s="135"/>
      <c r="AE987" s="135"/>
    </row>
    <row r="988" spans="1:31" ht="12.75" customHeight="1" x14ac:dyDescent="0.2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  <c r="AA988" s="135"/>
      <c r="AB988" s="135"/>
      <c r="AC988" s="135"/>
      <c r="AD988" s="135"/>
      <c r="AE988" s="135"/>
    </row>
    <row r="989" spans="1:31" ht="12.75" customHeight="1" x14ac:dyDescent="0.2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  <c r="AA989" s="135"/>
      <c r="AB989" s="135"/>
      <c r="AC989" s="135"/>
      <c r="AD989" s="135"/>
      <c r="AE989" s="135"/>
    </row>
    <row r="990" spans="1:31" ht="12.75" customHeight="1" x14ac:dyDescent="0.2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  <c r="AA990" s="135"/>
      <c r="AB990" s="135"/>
      <c r="AC990" s="135"/>
      <c r="AD990" s="135"/>
      <c r="AE990" s="135"/>
    </row>
    <row r="991" spans="1:31" ht="12.75" customHeight="1" x14ac:dyDescent="0.2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  <c r="AA991" s="135"/>
      <c r="AB991" s="135"/>
      <c r="AC991" s="135"/>
      <c r="AD991" s="135"/>
      <c r="AE991" s="135"/>
    </row>
    <row r="992" spans="1:31" ht="12.75" customHeight="1" x14ac:dyDescent="0.2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  <c r="AA992" s="135"/>
      <c r="AB992" s="135"/>
      <c r="AC992" s="135"/>
      <c r="AD992" s="135"/>
      <c r="AE992" s="135"/>
    </row>
    <row r="993" spans="1:31" ht="12.75" customHeight="1" x14ac:dyDescent="0.2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  <c r="AA993" s="135"/>
      <c r="AB993" s="135"/>
      <c r="AC993" s="135"/>
      <c r="AD993" s="135"/>
      <c r="AE993" s="135"/>
    </row>
    <row r="994" spans="1:31" ht="12.75" customHeight="1" x14ac:dyDescent="0.2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  <c r="AA994" s="135"/>
      <c r="AB994" s="135"/>
      <c r="AC994" s="135"/>
      <c r="AD994" s="135"/>
      <c r="AE994" s="135"/>
    </row>
    <row r="995" spans="1:31" ht="12.75" customHeight="1" x14ac:dyDescent="0.2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  <c r="AA995" s="135"/>
      <c r="AB995" s="135"/>
      <c r="AC995" s="135"/>
      <c r="AD995" s="135"/>
      <c r="AE995" s="135"/>
    </row>
    <row r="996" spans="1:31" ht="12.75" customHeight="1" x14ac:dyDescent="0.2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  <c r="AA996" s="135"/>
      <c r="AB996" s="135"/>
      <c r="AC996" s="135"/>
      <c r="AD996" s="135"/>
      <c r="AE996" s="135"/>
    </row>
    <row r="997" spans="1:31" ht="12.75" customHeight="1" x14ac:dyDescent="0.2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  <c r="AA997" s="135"/>
      <c r="AB997" s="135"/>
      <c r="AC997" s="135"/>
      <c r="AD997" s="135"/>
      <c r="AE997" s="135"/>
    </row>
    <row r="998" spans="1:31" ht="12.75" customHeight="1" x14ac:dyDescent="0.2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  <c r="AA998" s="135"/>
      <c r="AB998" s="135"/>
      <c r="AC998" s="135"/>
      <c r="AD998" s="135"/>
      <c r="AE998" s="135"/>
    </row>
    <row r="999" spans="1:31" ht="12.75" customHeight="1" x14ac:dyDescent="0.2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  <c r="AA999" s="135"/>
      <c r="AB999" s="135"/>
      <c r="AC999" s="135"/>
      <c r="AD999" s="135"/>
      <c r="AE999" s="135"/>
    </row>
    <row r="1000" spans="1:31" ht="12.75" customHeight="1" x14ac:dyDescent="0.2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  <c r="AA1000" s="135"/>
      <c r="AB1000" s="135"/>
      <c r="AC1000" s="135"/>
      <c r="AD1000" s="135"/>
      <c r="AE1000" s="135"/>
    </row>
  </sheetData>
  <mergeCells count="84">
    <mergeCell ref="AB56:AD56"/>
    <mergeCell ref="S57:T57"/>
    <mergeCell ref="U57:W57"/>
    <mergeCell ref="AB57:AD57"/>
    <mergeCell ref="F56:H56"/>
    <mergeCell ref="AB54:AD54"/>
    <mergeCell ref="U55:W55"/>
    <mergeCell ref="Y55:Z55"/>
    <mergeCell ref="AB55:AD55"/>
    <mergeCell ref="A44:B44"/>
    <mergeCell ref="A45:B45"/>
    <mergeCell ref="A51:B51"/>
    <mergeCell ref="F54:H54"/>
    <mergeCell ref="I54:K54"/>
    <mergeCell ref="L54:O54"/>
    <mergeCell ref="P54:R54"/>
    <mergeCell ref="A26:B26"/>
    <mergeCell ref="A27:B27"/>
    <mergeCell ref="A35:B35"/>
    <mergeCell ref="A36:B36"/>
    <mergeCell ref="A43:B43"/>
    <mergeCell ref="V12:Y12"/>
    <mergeCell ref="O13:S13"/>
    <mergeCell ref="A15:D15"/>
    <mergeCell ref="I13:I14"/>
    <mergeCell ref="J13:N13"/>
    <mergeCell ref="W13:W14"/>
    <mergeCell ref="X13:X14"/>
    <mergeCell ref="Y13:Y14"/>
    <mergeCell ref="A8:F8"/>
    <mergeCell ref="A9:F9"/>
    <mergeCell ref="A12:D14"/>
    <mergeCell ref="E12:I12"/>
    <mergeCell ref="J12:T12"/>
    <mergeCell ref="T74:X74"/>
    <mergeCell ref="J66:K66"/>
    <mergeCell ref="L66:M66"/>
    <mergeCell ref="I68:K68"/>
    <mergeCell ref="F72:J72"/>
    <mergeCell ref="T72:X72"/>
    <mergeCell ref="F73:J73"/>
    <mergeCell ref="F74:J74"/>
    <mergeCell ref="F65:H65"/>
    <mergeCell ref="I65:K65"/>
    <mergeCell ref="M65:N65"/>
    <mergeCell ref="F66:H66"/>
    <mergeCell ref="T73:X73"/>
    <mergeCell ref="F64:H64"/>
    <mergeCell ref="I64:K64"/>
    <mergeCell ref="M64:N64"/>
    <mergeCell ref="U54:W54"/>
    <mergeCell ref="Y54:Z54"/>
    <mergeCell ref="Y56:Z56"/>
    <mergeCell ref="Y57:Z57"/>
    <mergeCell ref="I56:K56"/>
    <mergeCell ref="M56:N56"/>
    <mergeCell ref="U56:W56"/>
    <mergeCell ref="F58:H58"/>
    <mergeCell ref="I58:K58"/>
    <mergeCell ref="M58:N58"/>
    <mergeCell ref="F63:H63"/>
    <mergeCell ref="I63:K63"/>
    <mergeCell ref="M63:N63"/>
    <mergeCell ref="A6:H6"/>
    <mergeCell ref="A7:F7"/>
    <mergeCell ref="Z12:AD12"/>
    <mergeCell ref="AE12:AE14"/>
    <mergeCell ref="Z13:Z14"/>
    <mergeCell ref="AA13:AA14"/>
    <mergeCell ref="AB13:AB14"/>
    <mergeCell ref="AC13:AC14"/>
    <mergeCell ref="AD13:AD14"/>
    <mergeCell ref="E13:E14"/>
    <mergeCell ref="F13:F14"/>
    <mergeCell ref="G13:G14"/>
    <mergeCell ref="H13:H14"/>
    <mergeCell ref="U12:U14"/>
    <mergeCell ref="T13:T14"/>
    <mergeCell ref="V13:V14"/>
    <mergeCell ref="AD1:AE1"/>
    <mergeCell ref="AD2:AE2"/>
    <mergeCell ref="A3:AE3"/>
    <mergeCell ref="A4:AE4"/>
    <mergeCell ref="A5:F5"/>
  </mergeCells>
  <printOptions horizontalCentered="1"/>
  <pageMargins left="0.15" right="0" top="0.29921259842519687" bottom="0" header="0" footer="0"/>
  <pageSetup paperSize="5" scale="42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2F5496"/>
  </sheetPr>
  <dimension ref="A1:AE1000"/>
  <sheetViews>
    <sheetView topLeftCell="A31" workbookViewId="0">
      <selection activeCell="A5" sqref="A5:F5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1" t="s">
        <v>0</v>
      </c>
      <c r="AE1" s="152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3" t="s">
        <v>1</v>
      </c>
      <c r="AE2" s="152"/>
    </row>
    <row r="3" spans="1:31" ht="32.25" customHeight="1" x14ac:dyDescent="0.2">
      <c r="A3" s="154" t="s">
        <v>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</row>
    <row r="4" spans="1:31" ht="25.5" customHeight="1" x14ac:dyDescent="0.2">
      <c r="A4" s="155" t="str">
        <f>CONSOLIDATED!A4</f>
        <v>For the month of DECEMBER 2019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</row>
    <row r="5" spans="1:31" ht="15.75" customHeight="1" x14ac:dyDescent="0.2">
      <c r="A5" s="156" t="s">
        <v>4</v>
      </c>
      <c r="B5" s="152"/>
      <c r="C5" s="152"/>
      <c r="D5" s="152"/>
      <c r="E5" s="152"/>
      <c r="F5" s="15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56" t="s">
        <v>100</v>
      </c>
      <c r="B6" s="152"/>
      <c r="C6" s="152"/>
      <c r="D6" s="152"/>
      <c r="E6" s="152"/>
      <c r="F6" s="152"/>
      <c r="G6" s="152"/>
      <c r="H6" s="15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56" t="s">
        <v>6</v>
      </c>
      <c r="B7" s="152"/>
      <c r="C7" s="152"/>
      <c r="D7" s="152"/>
      <c r="E7" s="152"/>
      <c r="F7" s="152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56"/>
      <c r="B8" s="152"/>
      <c r="C8" s="152"/>
      <c r="D8" s="152"/>
      <c r="E8" s="152"/>
      <c r="F8" s="152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56" t="s">
        <v>10</v>
      </c>
      <c r="B9" s="152"/>
      <c r="C9" s="152"/>
      <c r="D9" s="152"/>
      <c r="E9" s="152"/>
      <c r="F9" s="152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12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85" t="s">
        <v>14</v>
      </c>
      <c r="B12" s="186"/>
      <c r="C12" s="186"/>
      <c r="D12" s="187"/>
      <c r="E12" s="171" t="s">
        <v>15</v>
      </c>
      <c r="F12" s="172"/>
      <c r="G12" s="172"/>
      <c r="H12" s="172"/>
      <c r="I12" s="173"/>
      <c r="J12" s="171" t="s">
        <v>16</v>
      </c>
      <c r="K12" s="172"/>
      <c r="L12" s="172"/>
      <c r="M12" s="172"/>
      <c r="N12" s="172"/>
      <c r="O12" s="172"/>
      <c r="P12" s="172"/>
      <c r="Q12" s="172"/>
      <c r="R12" s="172"/>
      <c r="S12" s="172"/>
      <c r="T12" s="173"/>
      <c r="U12" s="174" t="s">
        <v>17</v>
      </c>
      <c r="V12" s="171" t="s">
        <v>18</v>
      </c>
      <c r="W12" s="172"/>
      <c r="X12" s="172"/>
      <c r="Y12" s="173"/>
      <c r="Z12" s="171" t="s">
        <v>19</v>
      </c>
      <c r="AA12" s="172"/>
      <c r="AB12" s="172"/>
      <c r="AC12" s="172"/>
      <c r="AD12" s="173"/>
      <c r="AE12" s="157" t="s">
        <v>20</v>
      </c>
    </row>
    <row r="13" spans="1:31" ht="22.5" customHeight="1" x14ac:dyDescent="0.2">
      <c r="A13" s="188"/>
      <c r="B13" s="152"/>
      <c r="C13" s="152"/>
      <c r="D13" s="158"/>
      <c r="E13" s="160" t="s">
        <v>21</v>
      </c>
      <c r="F13" s="162" t="s">
        <v>22</v>
      </c>
      <c r="G13" s="164" t="s">
        <v>23</v>
      </c>
      <c r="H13" s="162" t="s">
        <v>24</v>
      </c>
      <c r="I13" s="165" t="s">
        <v>25</v>
      </c>
      <c r="J13" s="195" t="s">
        <v>26</v>
      </c>
      <c r="K13" s="170"/>
      <c r="L13" s="170"/>
      <c r="M13" s="170"/>
      <c r="N13" s="193"/>
      <c r="O13" s="192" t="s">
        <v>27</v>
      </c>
      <c r="P13" s="170"/>
      <c r="Q13" s="170"/>
      <c r="R13" s="170"/>
      <c r="S13" s="193"/>
      <c r="T13" s="177" t="s">
        <v>25</v>
      </c>
      <c r="U13" s="175"/>
      <c r="V13" s="160" t="s">
        <v>21</v>
      </c>
      <c r="W13" s="162" t="s">
        <v>22</v>
      </c>
      <c r="X13" s="162" t="s">
        <v>24</v>
      </c>
      <c r="Y13" s="165" t="s">
        <v>25</v>
      </c>
      <c r="Z13" s="160" t="s">
        <v>21</v>
      </c>
      <c r="AA13" s="162" t="s">
        <v>22</v>
      </c>
      <c r="AB13" s="164" t="s">
        <v>23</v>
      </c>
      <c r="AC13" s="162" t="s">
        <v>24</v>
      </c>
      <c r="AD13" s="165" t="s">
        <v>25</v>
      </c>
      <c r="AE13" s="158"/>
    </row>
    <row r="14" spans="1:31" ht="38.25" customHeight="1" x14ac:dyDescent="0.2">
      <c r="A14" s="189"/>
      <c r="B14" s="170"/>
      <c r="C14" s="170"/>
      <c r="D14" s="159"/>
      <c r="E14" s="161"/>
      <c r="F14" s="163"/>
      <c r="G14" s="163"/>
      <c r="H14" s="163"/>
      <c r="I14" s="166"/>
      <c r="J14" s="11" t="s">
        <v>21</v>
      </c>
      <c r="K14" s="12" t="s">
        <v>22</v>
      </c>
      <c r="L14" s="13" t="s">
        <v>23</v>
      </c>
      <c r="M14" s="12" t="s">
        <v>24</v>
      </c>
      <c r="N14" s="14" t="s">
        <v>28</v>
      </c>
      <c r="O14" s="12" t="s">
        <v>21</v>
      </c>
      <c r="P14" s="12" t="s">
        <v>22</v>
      </c>
      <c r="Q14" s="13" t="s">
        <v>23</v>
      </c>
      <c r="R14" s="12" t="s">
        <v>24</v>
      </c>
      <c r="S14" s="14" t="s">
        <v>28</v>
      </c>
      <c r="T14" s="166"/>
      <c r="U14" s="176"/>
      <c r="V14" s="161"/>
      <c r="W14" s="163"/>
      <c r="X14" s="163"/>
      <c r="Y14" s="166"/>
      <c r="Z14" s="161"/>
      <c r="AA14" s="163"/>
      <c r="AB14" s="163"/>
      <c r="AC14" s="163"/>
      <c r="AD14" s="166"/>
      <c r="AE14" s="159"/>
    </row>
    <row r="15" spans="1:31" ht="17.25" customHeight="1" x14ac:dyDescent="0.2">
      <c r="A15" s="194" t="s">
        <v>29</v>
      </c>
      <c r="B15" s="172"/>
      <c r="C15" s="172"/>
      <c r="D15" s="173"/>
      <c r="E15" s="15" t="s">
        <v>30</v>
      </c>
      <c r="F15" s="16" t="s">
        <v>31</v>
      </c>
      <c r="G15" s="16" t="s">
        <v>32</v>
      </c>
      <c r="H15" s="16" t="s">
        <v>33</v>
      </c>
      <c r="I15" s="17" t="s">
        <v>34</v>
      </c>
      <c r="J15" s="18">
        <v>7</v>
      </c>
      <c r="K15" s="19">
        <v>8</v>
      </c>
      <c r="L15" s="19">
        <v>9</v>
      </c>
      <c r="M15" s="19">
        <v>10</v>
      </c>
      <c r="N15" s="20" t="s">
        <v>35</v>
      </c>
      <c r="O15" s="19">
        <v>12</v>
      </c>
      <c r="P15" s="19">
        <v>13</v>
      </c>
      <c r="Q15" s="19">
        <v>14</v>
      </c>
      <c r="R15" s="19">
        <v>15</v>
      </c>
      <c r="S15" s="20" t="s">
        <v>36</v>
      </c>
      <c r="T15" s="21" t="s">
        <v>37</v>
      </c>
      <c r="U15" s="22" t="s">
        <v>38</v>
      </c>
      <c r="V15" s="18">
        <v>19</v>
      </c>
      <c r="W15" s="19">
        <v>20</v>
      </c>
      <c r="X15" s="19">
        <v>21</v>
      </c>
      <c r="Y15" s="17" t="s">
        <v>39</v>
      </c>
      <c r="Z15" s="18">
        <v>23</v>
      </c>
      <c r="AA15" s="19">
        <v>24</v>
      </c>
      <c r="AB15" s="19">
        <v>25</v>
      </c>
      <c r="AC15" s="19">
        <v>26</v>
      </c>
      <c r="AD15" s="17" t="s">
        <v>40</v>
      </c>
      <c r="AE15" s="23">
        <v>28</v>
      </c>
    </row>
    <row r="16" spans="1:31" ht="17.25" customHeight="1" x14ac:dyDescent="0.2">
      <c r="A16" s="25" t="str">
        <f>CONSOLIDATED!A16</f>
        <v>OCTOBER</v>
      </c>
      <c r="B16" s="26"/>
      <c r="C16" s="26"/>
      <c r="D16" s="27"/>
      <c r="E16" s="7"/>
      <c r="F16" s="8"/>
      <c r="G16" s="8"/>
      <c r="H16" s="8"/>
      <c r="I16" s="10"/>
      <c r="J16" s="7"/>
      <c r="K16" s="28"/>
      <c r="L16" s="28"/>
      <c r="M16" s="28"/>
      <c r="N16" s="29"/>
      <c r="O16" s="28"/>
      <c r="P16" s="8"/>
      <c r="Q16" s="8"/>
      <c r="R16" s="8"/>
      <c r="S16" s="30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5" t="s">
        <v>42</v>
      </c>
      <c r="B17" s="36"/>
      <c r="C17" s="3"/>
      <c r="D17" s="37"/>
      <c r="E17" s="38">
        <v>852631</v>
      </c>
      <c r="F17" s="39">
        <v>88000</v>
      </c>
      <c r="G17" s="40"/>
      <c r="H17" s="40"/>
      <c r="I17" s="42">
        <f t="shared" ref="I17:I20" si="0">SUM(E17:H17)</f>
        <v>940631</v>
      </c>
      <c r="J17" s="41"/>
      <c r="K17" s="43"/>
      <c r="L17" s="43"/>
      <c r="M17" s="43"/>
      <c r="N17" s="43">
        <f t="shared" ref="N17:N20" si="1">SUM(J17:M17)</f>
        <v>0</v>
      </c>
      <c r="O17" s="43"/>
      <c r="P17" s="40"/>
      <c r="Q17" s="40"/>
      <c r="R17" s="40"/>
      <c r="S17" s="40">
        <f t="shared" ref="S17:S20" si="2">SUM(O17:R17)</f>
        <v>0</v>
      </c>
      <c r="T17" s="42">
        <f t="shared" ref="T17:T20" si="3">N17+S17</f>
        <v>0</v>
      </c>
      <c r="U17" s="44">
        <f t="shared" ref="U17:U20" si="4">I17+T17</f>
        <v>940631</v>
      </c>
      <c r="V17" s="41"/>
      <c r="W17" s="40"/>
      <c r="X17" s="40"/>
      <c r="Y17" s="47">
        <f t="shared" ref="Y17:Y20" si="5">SUM(V17:X17)</f>
        <v>0</v>
      </c>
      <c r="Z17" s="41">
        <f t="shared" ref="Z17:AA17" si="6">E17+J17+O17+V17</f>
        <v>852631</v>
      </c>
      <c r="AA17" s="40">
        <f t="shared" si="6"/>
        <v>88000</v>
      </c>
      <c r="AB17" s="40"/>
      <c r="AC17" s="40"/>
      <c r="AD17" s="48">
        <f t="shared" ref="AD17:AD20" si="7">SUM(Z17:AC17)</f>
        <v>940631</v>
      </c>
      <c r="AE17" s="49" t="s">
        <v>43</v>
      </c>
    </row>
    <row r="18" spans="1:31" ht="17.25" customHeight="1" x14ac:dyDescent="0.2">
      <c r="A18" s="51" t="s">
        <v>44</v>
      </c>
      <c r="B18" s="3"/>
      <c r="C18" s="3"/>
      <c r="D18" s="37"/>
      <c r="E18" s="75">
        <v>577087.32999999996</v>
      </c>
      <c r="F18" s="53">
        <v>11821.8</v>
      </c>
      <c r="G18" s="54"/>
      <c r="H18" s="54"/>
      <c r="I18" s="42">
        <f t="shared" si="0"/>
        <v>588909.13</v>
      </c>
      <c r="J18" s="76"/>
      <c r="K18" s="56"/>
      <c r="L18" s="54"/>
      <c r="M18" s="54"/>
      <c r="N18" s="43">
        <f t="shared" si="1"/>
        <v>0</v>
      </c>
      <c r="O18" s="54"/>
      <c r="P18" s="54"/>
      <c r="Q18" s="54"/>
      <c r="R18" s="54"/>
      <c r="S18" s="40">
        <f t="shared" si="2"/>
        <v>0</v>
      </c>
      <c r="T18" s="42">
        <f t="shared" si="3"/>
        <v>0</v>
      </c>
      <c r="U18" s="44">
        <f t="shared" si="4"/>
        <v>588909.13</v>
      </c>
      <c r="V18" s="55"/>
      <c r="W18" s="54"/>
      <c r="X18" s="54"/>
      <c r="Y18" s="47">
        <f t="shared" si="5"/>
        <v>0</v>
      </c>
      <c r="Z18" s="41">
        <f t="shared" ref="Z18:AA18" si="8">E18+J18+O18+V18</f>
        <v>577087.32999999996</v>
      </c>
      <c r="AA18" s="40">
        <f t="shared" si="8"/>
        <v>11821.8</v>
      </c>
      <c r="AB18" s="54"/>
      <c r="AC18" s="54"/>
      <c r="AD18" s="48">
        <f t="shared" si="7"/>
        <v>588909.13</v>
      </c>
      <c r="AE18" s="49" t="s">
        <v>45</v>
      </c>
    </row>
    <row r="19" spans="1:31" ht="17.25" customHeight="1" x14ac:dyDescent="0.2">
      <c r="A19" s="51" t="s">
        <v>46</v>
      </c>
      <c r="B19" s="57"/>
      <c r="C19" s="57"/>
      <c r="D19" s="37"/>
      <c r="E19" s="52">
        <v>76206.460000000006</v>
      </c>
      <c r="F19" s="53">
        <v>51041.760000000002</v>
      </c>
      <c r="G19" s="54"/>
      <c r="H19" s="54"/>
      <c r="I19" s="42">
        <f t="shared" si="0"/>
        <v>127248.22</v>
      </c>
      <c r="J19" s="58"/>
      <c r="K19" s="56"/>
      <c r="L19" s="54"/>
      <c r="M19" s="54"/>
      <c r="N19" s="43">
        <f t="shared" si="1"/>
        <v>0</v>
      </c>
      <c r="O19" s="54"/>
      <c r="P19" s="54"/>
      <c r="Q19" s="54"/>
      <c r="R19" s="54"/>
      <c r="S19" s="40">
        <f t="shared" si="2"/>
        <v>0</v>
      </c>
      <c r="T19" s="42">
        <f t="shared" si="3"/>
        <v>0</v>
      </c>
      <c r="U19" s="44">
        <f t="shared" si="4"/>
        <v>127248.22</v>
      </c>
      <c r="V19" s="55"/>
      <c r="W19" s="54"/>
      <c r="X19" s="54"/>
      <c r="Y19" s="47">
        <f t="shared" si="5"/>
        <v>0</v>
      </c>
      <c r="Z19" s="41">
        <f t="shared" ref="Z19:AA19" si="9">E19+J19+O19+V19</f>
        <v>76206.460000000006</v>
      </c>
      <c r="AA19" s="40">
        <f t="shared" si="9"/>
        <v>51041.760000000002</v>
      </c>
      <c r="AB19" s="54"/>
      <c r="AC19" s="54"/>
      <c r="AD19" s="48">
        <f t="shared" si="7"/>
        <v>127248.22</v>
      </c>
      <c r="AE19" s="49" t="s">
        <v>47</v>
      </c>
    </row>
    <row r="20" spans="1:31" ht="17.25" customHeight="1" x14ac:dyDescent="0.2">
      <c r="A20" s="25" t="s">
        <v>48</v>
      </c>
      <c r="B20" s="57"/>
      <c r="C20" s="57"/>
      <c r="D20" s="37"/>
      <c r="E20" s="52">
        <v>15044.48</v>
      </c>
      <c r="F20" s="53">
        <v>734.2</v>
      </c>
      <c r="G20" s="54"/>
      <c r="H20" s="54"/>
      <c r="I20" s="42">
        <f t="shared" si="0"/>
        <v>15778.68</v>
      </c>
      <c r="J20" s="59"/>
      <c r="K20" s="60"/>
      <c r="L20" s="54"/>
      <c r="M20" s="54"/>
      <c r="N20" s="43">
        <f t="shared" si="1"/>
        <v>0</v>
      </c>
      <c r="O20" s="54"/>
      <c r="P20" s="54"/>
      <c r="Q20" s="54"/>
      <c r="R20" s="54"/>
      <c r="S20" s="40">
        <f t="shared" si="2"/>
        <v>0</v>
      </c>
      <c r="T20" s="42">
        <f t="shared" si="3"/>
        <v>0</v>
      </c>
      <c r="U20" s="44">
        <f t="shared" si="4"/>
        <v>15778.68</v>
      </c>
      <c r="V20" s="55"/>
      <c r="W20" s="54"/>
      <c r="X20" s="54"/>
      <c r="Y20" s="47">
        <f t="shared" si="5"/>
        <v>0</v>
      </c>
      <c r="Z20" s="41">
        <f t="shared" ref="Z20:AA20" si="10">E20+J20+O20+V20</f>
        <v>15044.48</v>
      </c>
      <c r="AA20" s="40">
        <f t="shared" si="10"/>
        <v>734.2</v>
      </c>
      <c r="AB20" s="54"/>
      <c r="AC20" s="54"/>
      <c r="AD20" s="48">
        <f t="shared" si="7"/>
        <v>15778.68</v>
      </c>
      <c r="AE20" s="49" t="s">
        <v>49</v>
      </c>
    </row>
    <row r="21" spans="1:31" ht="17.25" customHeight="1" x14ac:dyDescent="0.2">
      <c r="A21" s="25" t="s">
        <v>50</v>
      </c>
      <c r="B21" s="57"/>
      <c r="C21" s="57"/>
      <c r="D21" s="37"/>
      <c r="E21" s="55"/>
      <c r="F21" s="54"/>
      <c r="G21" s="54"/>
      <c r="H21" s="54"/>
      <c r="I21" s="42"/>
      <c r="J21" s="55"/>
      <c r="K21" s="54"/>
      <c r="L21" s="54"/>
      <c r="M21" s="54"/>
      <c r="N21" s="43"/>
      <c r="O21" s="54"/>
      <c r="P21" s="54"/>
      <c r="Q21" s="54"/>
      <c r="R21" s="54"/>
      <c r="S21" s="40"/>
      <c r="T21" s="42"/>
      <c r="U21" s="44"/>
      <c r="V21" s="55"/>
      <c r="W21" s="54"/>
      <c r="X21" s="54"/>
      <c r="Y21" s="47"/>
      <c r="Z21" s="55"/>
      <c r="AA21" s="54"/>
      <c r="AB21" s="54"/>
      <c r="AC21" s="54"/>
      <c r="AD21" s="48"/>
      <c r="AE21" s="49"/>
    </row>
    <row r="22" spans="1:31" ht="17.25" customHeight="1" x14ac:dyDescent="0.2">
      <c r="A22" s="25" t="s">
        <v>51</v>
      </c>
      <c r="B22" s="57"/>
      <c r="C22" s="57"/>
      <c r="D22" s="37"/>
      <c r="E22" s="55"/>
      <c r="F22" s="54"/>
      <c r="G22" s="54"/>
      <c r="H22" s="54"/>
      <c r="I22" s="42"/>
      <c r="J22" s="55"/>
      <c r="K22" s="54"/>
      <c r="L22" s="54"/>
      <c r="M22" s="54"/>
      <c r="N22" s="43"/>
      <c r="O22" s="54"/>
      <c r="P22" s="54"/>
      <c r="Q22" s="54"/>
      <c r="R22" s="54"/>
      <c r="S22" s="40"/>
      <c r="T22" s="42"/>
      <c r="U22" s="44"/>
      <c r="V22" s="55"/>
      <c r="W22" s="54"/>
      <c r="X22" s="54"/>
      <c r="Y22" s="47"/>
      <c r="Z22" s="55"/>
      <c r="AA22" s="54"/>
      <c r="AB22" s="54"/>
      <c r="AC22" s="54"/>
      <c r="AD22" s="48"/>
      <c r="AE22" s="62"/>
    </row>
    <row r="23" spans="1:31" ht="17.25" customHeight="1" x14ac:dyDescent="0.2">
      <c r="A23" s="25" t="s">
        <v>52</v>
      </c>
      <c r="B23" s="57"/>
      <c r="C23" s="57"/>
      <c r="D23" s="37"/>
      <c r="E23" s="55"/>
      <c r="F23" s="54"/>
      <c r="G23" s="54"/>
      <c r="H23" s="54"/>
      <c r="I23" s="42"/>
      <c r="J23" s="55"/>
      <c r="K23" s="54"/>
      <c r="L23" s="54"/>
      <c r="M23" s="54"/>
      <c r="N23" s="43"/>
      <c r="O23" s="54"/>
      <c r="P23" s="54"/>
      <c r="Q23" s="54"/>
      <c r="R23" s="54"/>
      <c r="S23" s="40"/>
      <c r="T23" s="42"/>
      <c r="U23" s="44"/>
      <c r="V23" s="55"/>
      <c r="W23" s="54"/>
      <c r="X23" s="54"/>
      <c r="Y23" s="47"/>
      <c r="Z23" s="41"/>
      <c r="AA23" s="40"/>
      <c r="AB23" s="54"/>
      <c r="AC23" s="54"/>
      <c r="AD23" s="48"/>
      <c r="AE23" s="62"/>
    </row>
    <row r="24" spans="1:31" ht="17.25" customHeight="1" x14ac:dyDescent="0.2">
      <c r="A24" s="35"/>
      <c r="B24" s="63" t="s">
        <v>53</v>
      </c>
      <c r="C24" s="63"/>
      <c r="D24" s="64"/>
      <c r="E24" s="65">
        <f t="shared" ref="E24:AD24" si="11">SUM(E18:E23)</f>
        <v>668338.2699999999</v>
      </c>
      <c r="F24" s="66">
        <f t="shared" si="11"/>
        <v>63597.759999999995</v>
      </c>
      <c r="G24" s="66">
        <f t="shared" si="11"/>
        <v>0</v>
      </c>
      <c r="H24" s="67">
        <f t="shared" si="11"/>
        <v>0</v>
      </c>
      <c r="I24" s="69">
        <f t="shared" si="11"/>
        <v>731936.03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7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0</v>
      </c>
      <c r="U24" s="65">
        <f t="shared" si="11"/>
        <v>731936.03</v>
      </c>
      <c r="V24" s="73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668338.2699999999</v>
      </c>
      <c r="AA24" s="66">
        <f t="shared" si="11"/>
        <v>63597.759999999995</v>
      </c>
      <c r="AB24" s="66">
        <f t="shared" si="11"/>
        <v>0</v>
      </c>
      <c r="AC24" s="67">
        <f t="shared" si="11"/>
        <v>0</v>
      </c>
      <c r="AD24" s="70">
        <f t="shared" si="11"/>
        <v>731936.03</v>
      </c>
      <c r="AE24" s="62"/>
    </row>
    <row r="25" spans="1:31" ht="17.25" customHeight="1" x14ac:dyDescent="0.2">
      <c r="A25" s="35" t="str">
        <f>CONSOLIDATED!A25</f>
        <v>NOVEMBER</v>
      </c>
      <c r="B25" s="3"/>
      <c r="C25" s="57"/>
      <c r="D25" s="37"/>
      <c r="E25" s="38"/>
      <c r="F25" s="39"/>
      <c r="G25" s="40"/>
      <c r="H25" s="40"/>
      <c r="I25" s="42"/>
      <c r="J25" s="41"/>
      <c r="K25" s="43"/>
      <c r="L25" s="43"/>
      <c r="M25" s="43"/>
      <c r="N25" s="43"/>
      <c r="O25" s="43"/>
      <c r="P25" s="40"/>
      <c r="Q25" s="40"/>
      <c r="R25" s="40"/>
      <c r="S25" s="40"/>
      <c r="T25" s="42"/>
      <c r="U25" s="44"/>
      <c r="V25" s="41"/>
      <c r="W25" s="40"/>
      <c r="X25" s="40"/>
      <c r="Y25" s="42"/>
      <c r="Z25" s="41"/>
      <c r="AA25" s="40"/>
      <c r="AB25" s="40"/>
      <c r="AC25" s="40"/>
      <c r="AD25" s="48"/>
      <c r="AE25" s="50"/>
    </row>
    <row r="26" spans="1:31" ht="17.25" customHeight="1" x14ac:dyDescent="0.2">
      <c r="A26" s="190" t="s">
        <v>54</v>
      </c>
      <c r="B26" s="152"/>
      <c r="C26" s="57"/>
      <c r="D26" s="37"/>
      <c r="E26" s="38">
        <v>2130359</v>
      </c>
      <c r="F26" s="39">
        <v>88000</v>
      </c>
      <c r="G26" s="40"/>
      <c r="H26" s="40"/>
      <c r="I26" s="42">
        <f t="shared" ref="I26:I29" si="12">SUM(E26:H26)</f>
        <v>2218359</v>
      </c>
      <c r="J26" s="41"/>
      <c r="K26" s="43"/>
      <c r="L26" s="43"/>
      <c r="M26" s="43"/>
      <c r="N26" s="54">
        <f t="shared" ref="N26:N29" si="13">SUM(J26:M26)</f>
        <v>0</v>
      </c>
      <c r="O26" s="43"/>
      <c r="P26" s="40"/>
      <c r="Q26" s="40"/>
      <c r="R26" s="40"/>
      <c r="S26" s="40">
        <f t="shared" ref="S26:S29" si="14">SUM(O26:R26)</f>
        <v>0</v>
      </c>
      <c r="T26" s="42">
        <f t="shared" ref="T26:T29" si="15">N26+S26</f>
        <v>0</v>
      </c>
      <c r="U26" s="44">
        <f t="shared" ref="U26:U29" si="16">I26+T26</f>
        <v>2218359</v>
      </c>
      <c r="V26" s="41"/>
      <c r="W26" s="40"/>
      <c r="X26" s="40"/>
      <c r="Y26" s="47">
        <f t="shared" ref="Y26:Y29" si="17">SUM(V26:X26)</f>
        <v>0</v>
      </c>
      <c r="Z26" s="41">
        <f t="shared" ref="Z26:AA26" si="18">E26+J26+O26+V26</f>
        <v>2130359</v>
      </c>
      <c r="AA26" s="40">
        <f t="shared" si="18"/>
        <v>88000</v>
      </c>
      <c r="AB26" s="40"/>
      <c r="AC26" s="40"/>
      <c r="AD26" s="48">
        <f t="shared" ref="AD26:AD29" si="19">Z26+AA26</f>
        <v>2218359</v>
      </c>
      <c r="AE26" s="50"/>
    </row>
    <row r="27" spans="1:31" ht="17.25" customHeight="1" x14ac:dyDescent="0.2">
      <c r="A27" s="191" t="s">
        <v>44</v>
      </c>
      <c r="B27" s="152"/>
      <c r="C27" s="57"/>
      <c r="D27" s="37"/>
      <c r="E27" s="75">
        <v>1407981.77</v>
      </c>
      <c r="F27" s="53">
        <v>95294.92</v>
      </c>
      <c r="G27" s="54"/>
      <c r="H27" s="54"/>
      <c r="I27" s="42">
        <f t="shared" si="12"/>
        <v>1503276.69</v>
      </c>
      <c r="J27" s="76"/>
      <c r="K27" s="56"/>
      <c r="L27" s="54"/>
      <c r="M27" s="54"/>
      <c r="N27" s="54">
        <f t="shared" si="13"/>
        <v>0</v>
      </c>
      <c r="O27" s="54"/>
      <c r="P27" s="54"/>
      <c r="Q27" s="54"/>
      <c r="R27" s="54"/>
      <c r="S27" s="40">
        <f t="shared" si="14"/>
        <v>0</v>
      </c>
      <c r="T27" s="42">
        <f t="shared" si="15"/>
        <v>0</v>
      </c>
      <c r="U27" s="44">
        <f t="shared" si="16"/>
        <v>1503276.69</v>
      </c>
      <c r="V27" s="55"/>
      <c r="W27" s="54"/>
      <c r="X27" s="54"/>
      <c r="Y27" s="47">
        <f t="shared" si="17"/>
        <v>0</v>
      </c>
      <c r="Z27" s="55">
        <f t="shared" ref="Z27:AA27" si="20">E27+J27+O27+V27</f>
        <v>1407981.77</v>
      </c>
      <c r="AA27" s="54">
        <f t="shared" si="20"/>
        <v>95294.92</v>
      </c>
      <c r="AB27" s="54"/>
      <c r="AC27" s="54"/>
      <c r="AD27" s="48">
        <f t="shared" si="19"/>
        <v>1503276.69</v>
      </c>
      <c r="AE27" s="62"/>
    </row>
    <row r="28" spans="1:31" ht="17.25" customHeight="1" x14ac:dyDescent="0.2">
      <c r="A28" s="51" t="s">
        <v>46</v>
      </c>
      <c r="B28" s="78"/>
      <c r="C28" s="57"/>
      <c r="D28" s="37"/>
      <c r="E28" s="52">
        <v>482043.02</v>
      </c>
      <c r="F28" s="53">
        <v>46418.06</v>
      </c>
      <c r="G28" s="54"/>
      <c r="H28" s="54"/>
      <c r="I28" s="42">
        <f t="shared" si="12"/>
        <v>528461.08000000007</v>
      </c>
      <c r="J28" s="58"/>
      <c r="K28" s="56"/>
      <c r="L28" s="54"/>
      <c r="M28" s="54"/>
      <c r="N28" s="54">
        <f t="shared" si="13"/>
        <v>0</v>
      </c>
      <c r="O28" s="54"/>
      <c r="P28" s="54"/>
      <c r="Q28" s="54"/>
      <c r="R28" s="54"/>
      <c r="S28" s="40">
        <f t="shared" si="14"/>
        <v>0</v>
      </c>
      <c r="T28" s="42">
        <f t="shared" si="15"/>
        <v>0</v>
      </c>
      <c r="U28" s="44">
        <f t="shared" si="16"/>
        <v>528461.08000000007</v>
      </c>
      <c r="V28" s="55"/>
      <c r="W28" s="54"/>
      <c r="X28" s="54"/>
      <c r="Y28" s="47">
        <f t="shared" si="17"/>
        <v>0</v>
      </c>
      <c r="Z28" s="55">
        <f t="shared" ref="Z28:AA28" si="21">E28+J28+O28+V28</f>
        <v>482043.02</v>
      </c>
      <c r="AA28" s="54">
        <f t="shared" si="21"/>
        <v>46418.06</v>
      </c>
      <c r="AB28" s="54"/>
      <c r="AC28" s="54"/>
      <c r="AD28" s="48">
        <f t="shared" si="19"/>
        <v>528461.08000000007</v>
      </c>
      <c r="AE28" s="62"/>
    </row>
    <row r="29" spans="1:31" ht="17.25" customHeight="1" x14ac:dyDescent="0.2">
      <c r="A29" s="51" t="s">
        <v>56</v>
      </c>
      <c r="B29" s="78"/>
      <c r="C29" s="57"/>
      <c r="D29" s="37"/>
      <c r="E29" s="52">
        <v>15044.48</v>
      </c>
      <c r="F29" s="53">
        <v>3700.67</v>
      </c>
      <c r="G29" s="54"/>
      <c r="H29" s="54"/>
      <c r="I29" s="42">
        <f t="shared" si="12"/>
        <v>18745.150000000001</v>
      </c>
      <c r="J29" s="59"/>
      <c r="K29" s="60"/>
      <c r="L29" s="54"/>
      <c r="M29" s="54"/>
      <c r="N29" s="54">
        <f t="shared" si="13"/>
        <v>0</v>
      </c>
      <c r="O29" s="54"/>
      <c r="P29" s="54"/>
      <c r="Q29" s="54"/>
      <c r="R29" s="54"/>
      <c r="S29" s="40">
        <f t="shared" si="14"/>
        <v>0</v>
      </c>
      <c r="T29" s="42">
        <f t="shared" si="15"/>
        <v>0</v>
      </c>
      <c r="U29" s="44">
        <f t="shared" si="16"/>
        <v>18745.150000000001</v>
      </c>
      <c r="V29" s="55"/>
      <c r="W29" s="54"/>
      <c r="X29" s="54"/>
      <c r="Y29" s="47">
        <f t="shared" si="17"/>
        <v>0</v>
      </c>
      <c r="Z29" s="79">
        <f t="shared" ref="Z29:AA29" si="22">E29+J29+O29+V29</f>
        <v>15044.48</v>
      </c>
      <c r="AA29" s="54">
        <f t="shared" si="22"/>
        <v>3700.67</v>
      </c>
      <c r="AB29" s="54"/>
      <c r="AC29" s="54"/>
      <c r="AD29" s="72">
        <f t="shared" si="19"/>
        <v>18745.150000000001</v>
      </c>
      <c r="AE29" s="62"/>
    </row>
    <row r="30" spans="1:31" ht="17.25" customHeight="1" x14ac:dyDescent="0.2">
      <c r="A30" s="51" t="s">
        <v>57</v>
      </c>
      <c r="B30" s="78"/>
      <c r="C30" s="57"/>
      <c r="D30" s="37"/>
      <c r="E30" s="55"/>
      <c r="F30" s="54"/>
      <c r="G30" s="54"/>
      <c r="H30" s="54"/>
      <c r="I30" s="42"/>
      <c r="J30" s="55"/>
      <c r="K30" s="54"/>
      <c r="L30" s="54"/>
      <c r="M30" s="54"/>
      <c r="N30" s="54"/>
      <c r="O30" s="54"/>
      <c r="P30" s="54"/>
      <c r="Q30" s="54"/>
      <c r="R30" s="54"/>
      <c r="S30" s="40"/>
      <c r="T30" s="42"/>
      <c r="U30" s="44"/>
      <c r="V30" s="55"/>
      <c r="W30" s="54"/>
      <c r="X30" s="54"/>
      <c r="Y30" s="47"/>
      <c r="Z30" s="79"/>
      <c r="AA30" s="54"/>
      <c r="AB30" s="54"/>
      <c r="AC30" s="54"/>
      <c r="AD30" s="72"/>
      <c r="AE30" s="62"/>
    </row>
    <row r="31" spans="1:31" ht="17.25" customHeight="1" x14ac:dyDescent="0.2">
      <c r="A31" s="51" t="s">
        <v>59</v>
      </c>
      <c r="B31" s="78"/>
      <c r="C31" s="57"/>
      <c r="D31" s="37"/>
      <c r="E31" s="55"/>
      <c r="F31" s="54"/>
      <c r="G31" s="54"/>
      <c r="H31" s="54"/>
      <c r="I31" s="42"/>
      <c r="J31" s="55"/>
      <c r="K31" s="54"/>
      <c r="L31" s="54"/>
      <c r="M31" s="54"/>
      <c r="N31" s="54"/>
      <c r="O31" s="54"/>
      <c r="P31" s="54"/>
      <c r="Q31" s="54"/>
      <c r="R31" s="54"/>
      <c r="S31" s="40"/>
      <c r="T31" s="42"/>
      <c r="U31" s="44"/>
      <c r="V31" s="55"/>
      <c r="W31" s="54"/>
      <c r="X31" s="54"/>
      <c r="Y31" s="47"/>
      <c r="Z31" s="79"/>
      <c r="AA31" s="54"/>
      <c r="AB31" s="54"/>
      <c r="AC31" s="54"/>
      <c r="AD31" s="72"/>
      <c r="AE31" s="62"/>
    </row>
    <row r="32" spans="1:31" ht="17.25" customHeight="1" x14ac:dyDescent="0.2">
      <c r="A32" s="51" t="s">
        <v>60</v>
      </c>
      <c r="B32" s="78"/>
      <c r="C32" s="57"/>
      <c r="D32" s="37"/>
      <c r="E32" s="55"/>
      <c r="F32" s="54"/>
      <c r="G32" s="54"/>
      <c r="H32" s="54"/>
      <c r="I32" s="42"/>
      <c r="J32" s="55"/>
      <c r="K32" s="54"/>
      <c r="L32" s="54"/>
      <c r="M32" s="54"/>
      <c r="N32" s="54"/>
      <c r="O32" s="54"/>
      <c r="P32" s="54"/>
      <c r="Q32" s="54"/>
      <c r="R32" s="54"/>
      <c r="S32" s="40"/>
      <c r="T32" s="42"/>
      <c r="U32" s="44"/>
      <c r="V32" s="55"/>
      <c r="W32" s="54"/>
      <c r="X32" s="54"/>
      <c r="Y32" s="47"/>
      <c r="Z32" s="79"/>
      <c r="AA32" s="54"/>
      <c r="AB32" s="54"/>
      <c r="AC32" s="54"/>
      <c r="AD32" s="72"/>
      <c r="AE32" s="62"/>
    </row>
    <row r="33" spans="1:31" ht="17.25" customHeight="1" x14ac:dyDescent="0.2">
      <c r="A33" s="81"/>
      <c r="B33" s="63" t="s">
        <v>53</v>
      </c>
      <c r="C33" s="63"/>
      <c r="D33" s="64"/>
      <c r="E33" s="65">
        <f t="shared" ref="E33:AD33" si="23">SUM(E27:E32)</f>
        <v>1905069.27</v>
      </c>
      <c r="F33" s="66">
        <f t="shared" si="23"/>
        <v>145413.65</v>
      </c>
      <c r="G33" s="66">
        <f t="shared" si="23"/>
        <v>0</v>
      </c>
      <c r="H33" s="66">
        <f t="shared" si="23"/>
        <v>0</v>
      </c>
      <c r="I33" s="68">
        <f t="shared" si="23"/>
        <v>2050482.92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8">
        <f t="shared" si="23"/>
        <v>0</v>
      </c>
      <c r="U33" s="65">
        <f t="shared" si="23"/>
        <v>2050482.92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8">
        <f t="shared" si="23"/>
        <v>0</v>
      </c>
      <c r="Z33" s="65">
        <f t="shared" si="23"/>
        <v>1905069.27</v>
      </c>
      <c r="AA33" s="66">
        <f t="shared" si="23"/>
        <v>145413.65</v>
      </c>
      <c r="AB33" s="66">
        <f t="shared" si="23"/>
        <v>0</v>
      </c>
      <c r="AC33" s="66">
        <f t="shared" si="23"/>
        <v>0</v>
      </c>
      <c r="AD33" s="68">
        <f t="shared" si="23"/>
        <v>2050482.92</v>
      </c>
      <c r="AE33" s="62"/>
    </row>
    <row r="34" spans="1:31" ht="17.25" customHeight="1" x14ac:dyDescent="0.2">
      <c r="A34" s="35" t="str">
        <f>CONSOLIDATED!A34</f>
        <v>DECEMBER</v>
      </c>
      <c r="B34" s="3"/>
      <c r="C34" s="57"/>
      <c r="D34" s="37"/>
      <c r="E34" s="41"/>
      <c r="F34" s="40"/>
      <c r="G34" s="40"/>
      <c r="H34" s="40"/>
      <c r="I34" s="42"/>
      <c r="J34" s="41"/>
      <c r="K34" s="43"/>
      <c r="L34" s="43"/>
      <c r="M34" s="43"/>
      <c r="N34" s="43"/>
      <c r="O34" s="43"/>
      <c r="P34" s="40"/>
      <c r="Q34" s="40"/>
      <c r="R34" s="40"/>
      <c r="S34" s="40"/>
      <c r="T34" s="42"/>
      <c r="U34" s="44"/>
      <c r="V34" s="46"/>
      <c r="W34" s="40"/>
      <c r="X34" s="40"/>
      <c r="Y34" s="71"/>
      <c r="Z34" s="46"/>
      <c r="AA34" s="40"/>
      <c r="AB34" s="40"/>
      <c r="AC34" s="40"/>
      <c r="AD34" s="72"/>
      <c r="AE34" s="62"/>
    </row>
    <row r="35" spans="1:31" ht="17.25" customHeight="1" x14ac:dyDescent="0.2">
      <c r="A35" s="190" t="s">
        <v>54</v>
      </c>
      <c r="B35" s="152"/>
      <c r="C35" s="57"/>
      <c r="D35" s="37"/>
      <c r="E35" s="38">
        <v>872479</v>
      </c>
      <c r="F35" s="53">
        <v>92000</v>
      </c>
      <c r="G35" s="40"/>
      <c r="H35" s="40"/>
      <c r="I35" s="42">
        <f t="shared" ref="I35:I38" si="24">SUM(E35:H35)</f>
        <v>964479</v>
      </c>
      <c r="J35" s="46"/>
      <c r="K35" s="54"/>
      <c r="L35" s="43"/>
      <c r="M35" s="43"/>
      <c r="N35" s="54">
        <f t="shared" ref="N35:N38" si="25">SUM(J35:M35)</f>
        <v>0</v>
      </c>
      <c r="O35" s="43"/>
      <c r="P35" s="40"/>
      <c r="Q35" s="40"/>
      <c r="R35" s="40"/>
      <c r="S35" s="40">
        <f t="shared" ref="S35:S38" si="26">SUM(O35:R35)</f>
        <v>0</v>
      </c>
      <c r="T35" s="42">
        <f t="shared" ref="T35:T38" si="27">N35+S35</f>
        <v>0</v>
      </c>
      <c r="U35" s="44">
        <f t="shared" ref="U35:U38" si="28">I35+T35</f>
        <v>964479</v>
      </c>
      <c r="V35" s="46"/>
      <c r="W35" s="40"/>
      <c r="X35" s="40"/>
      <c r="Y35" s="74">
        <f t="shared" ref="Y35:Y38" si="29">SUM(V35:X35)</f>
        <v>0</v>
      </c>
      <c r="Z35" s="46">
        <f t="shared" ref="Z35:AA35" si="30">E35+J35+O35+V35</f>
        <v>872479</v>
      </c>
      <c r="AA35" s="40">
        <f t="shared" si="30"/>
        <v>92000</v>
      </c>
      <c r="AB35" s="40"/>
      <c r="AC35" s="40"/>
      <c r="AD35" s="72">
        <f t="shared" ref="AD35:AD38" si="31">Z35+AA35</f>
        <v>964479</v>
      </c>
      <c r="AE35" s="62"/>
    </row>
    <row r="36" spans="1:31" ht="17.25" customHeight="1" x14ac:dyDescent="0.2">
      <c r="A36" s="191" t="s">
        <v>44</v>
      </c>
      <c r="B36" s="152"/>
      <c r="C36" s="57"/>
      <c r="D36" s="37"/>
      <c r="E36" s="52">
        <v>705001.91</v>
      </c>
      <c r="F36" s="53">
        <v>10500.95</v>
      </c>
      <c r="G36" s="53"/>
      <c r="H36" s="54"/>
      <c r="I36" s="42">
        <f t="shared" si="24"/>
        <v>715502.86</v>
      </c>
      <c r="J36" s="138"/>
      <c r="K36" s="56"/>
      <c r="L36" s="84"/>
      <c r="M36" s="54"/>
      <c r="N36" s="54">
        <f t="shared" si="25"/>
        <v>0</v>
      </c>
      <c r="O36" s="54"/>
      <c r="P36" s="54"/>
      <c r="Q36" s="54"/>
      <c r="R36" s="54"/>
      <c r="S36" s="40">
        <f t="shared" si="26"/>
        <v>0</v>
      </c>
      <c r="T36" s="42">
        <f t="shared" si="27"/>
        <v>0</v>
      </c>
      <c r="U36" s="44">
        <f t="shared" si="28"/>
        <v>715502.86</v>
      </c>
      <c r="V36" s="79"/>
      <c r="W36" s="54"/>
      <c r="X36" s="54"/>
      <c r="Y36" s="74">
        <f t="shared" si="29"/>
        <v>0</v>
      </c>
      <c r="Z36" s="79">
        <f t="shared" ref="Z36:AA36" si="32">E36+J36+O36+V36</f>
        <v>705001.91</v>
      </c>
      <c r="AA36" s="54">
        <f t="shared" si="32"/>
        <v>10500.95</v>
      </c>
      <c r="AB36" s="54"/>
      <c r="AC36" s="54"/>
      <c r="AD36" s="72">
        <f t="shared" si="31"/>
        <v>715502.86</v>
      </c>
      <c r="AE36" s="61"/>
    </row>
    <row r="37" spans="1:31" ht="17.25" customHeight="1" x14ac:dyDescent="0.2">
      <c r="A37" s="51" t="s">
        <v>46</v>
      </c>
      <c r="B37" s="78"/>
      <c r="C37" s="57"/>
      <c r="D37" s="37"/>
      <c r="E37" s="140">
        <v>291399.81</v>
      </c>
      <c r="F37" s="53">
        <v>29901.37</v>
      </c>
      <c r="G37" s="54"/>
      <c r="H37" s="54"/>
      <c r="I37" s="42">
        <f t="shared" si="24"/>
        <v>321301.18</v>
      </c>
      <c r="J37" s="139"/>
      <c r="K37" s="56"/>
      <c r="L37" s="84"/>
      <c r="M37" s="54"/>
      <c r="N37" s="54">
        <f t="shared" si="25"/>
        <v>0</v>
      </c>
      <c r="O37" s="54"/>
      <c r="P37" s="54"/>
      <c r="Q37" s="54"/>
      <c r="R37" s="54"/>
      <c r="S37" s="40">
        <f t="shared" si="26"/>
        <v>0</v>
      </c>
      <c r="T37" s="42">
        <f t="shared" si="27"/>
        <v>0</v>
      </c>
      <c r="U37" s="44">
        <f t="shared" si="28"/>
        <v>321301.18</v>
      </c>
      <c r="V37" s="79"/>
      <c r="W37" s="54"/>
      <c r="X37" s="54"/>
      <c r="Y37" s="74">
        <f t="shared" si="29"/>
        <v>0</v>
      </c>
      <c r="Z37" s="79">
        <f>E38+J37+O37+V37</f>
        <v>18261.25</v>
      </c>
      <c r="AA37" s="54">
        <f t="shared" ref="AA37:AA38" si="33">F37+K37+P37+W37</f>
        <v>29901.37</v>
      </c>
      <c r="AB37" s="54"/>
      <c r="AC37" s="54"/>
      <c r="AD37" s="72">
        <f t="shared" si="31"/>
        <v>48162.619999999995</v>
      </c>
      <c r="AE37" s="62"/>
    </row>
    <row r="38" spans="1:31" ht="17.25" customHeight="1" x14ac:dyDescent="0.2">
      <c r="A38" s="51" t="s">
        <v>56</v>
      </c>
      <c r="B38" s="78"/>
      <c r="C38" s="57"/>
      <c r="D38" s="37"/>
      <c r="E38" s="52">
        <v>18261.25</v>
      </c>
      <c r="F38" s="53">
        <v>503.99</v>
      </c>
      <c r="G38" s="54"/>
      <c r="H38" s="54"/>
      <c r="I38" s="42">
        <f t="shared" si="24"/>
        <v>18765.240000000002</v>
      </c>
      <c r="J38" s="121"/>
      <c r="K38" s="60"/>
      <c r="L38" s="84"/>
      <c r="M38" s="54"/>
      <c r="N38" s="54">
        <f t="shared" si="25"/>
        <v>0</v>
      </c>
      <c r="O38" s="54"/>
      <c r="P38" s="54"/>
      <c r="Q38" s="54"/>
      <c r="R38" s="54"/>
      <c r="S38" s="40">
        <f t="shared" si="26"/>
        <v>0</v>
      </c>
      <c r="T38" s="42">
        <f t="shared" si="27"/>
        <v>0</v>
      </c>
      <c r="U38" s="44">
        <f t="shared" si="28"/>
        <v>18765.240000000002</v>
      </c>
      <c r="V38" s="79"/>
      <c r="W38" s="54"/>
      <c r="X38" s="54"/>
      <c r="Y38" s="74">
        <f t="shared" si="29"/>
        <v>0</v>
      </c>
      <c r="Z38" s="141">
        <v>0</v>
      </c>
      <c r="AA38" s="54">
        <f t="shared" si="33"/>
        <v>503.99</v>
      </c>
      <c r="AB38" s="54"/>
      <c r="AC38" s="54"/>
      <c r="AD38" s="72">
        <f t="shared" si="31"/>
        <v>503.99</v>
      </c>
      <c r="AE38" s="62"/>
    </row>
    <row r="39" spans="1:31" ht="17.25" customHeight="1" x14ac:dyDescent="0.2">
      <c r="A39" s="51" t="s">
        <v>57</v>
      </c>
      <c r="B39" s="78"/>
      <c r="C39" s="57"/>
      <c r="D39" s="37"/>
      <c r="E39" s="55"/>
      <c r="F39" s="54"/>
      <c r="G39" s="54"/>
      <c r="H39" s="54"/>
      <c r="I39" s="42"/>
      <c r="J39" s="79"/>
      <c r="K39" s="54"/>
      <c r="L39" s="84"/>
      <c r="M39" s="54"/>
      <c r="N39" s="54"/>
      <c r="O39" s="54"/>
      <c r="P39" s="54"/>
      <c r="Q39" s="54"/>
      <c r="R39" s="54"/>
      <c r="S39" s="40"/>
      <c r="T39" s="42"/>
      <c r="U39" s="44"/>
      <c r="V39" s="79"/>
      <c r="W39" s="54"/>
      <c r="X39" s="54"/>
      <c r="Y39" s="74"/>
      <c r="Z39" s="79"/>
      <c r="AA39" s="54"/>
      <c r="AB39" s="54"/>
      <c r="AC39" s="54"/>
      <c r="AD39" s="72"/>
      <c r="AE39" s="62"/>
    </row>
    <row r="40" spans="1:31" ht="17.25" customHeight="1" x14ac:dyDescent="0.2">
      <c r="A40" s="51" t="s">
        <v>59</v>
      </c>
      <c r="B40" s="78"/>
      <c r="C40" s="57"/>
      <c r="D40" s="37"/>
      <c r="E40" s="55"/>
      <c r="F40" s="54"/>
      <c r="G40" s="54"/>
      <c r="H40" s="54"/>
      <c r="I40" s="42"/>
      <c r="J40" s="55"/>
      <c r="K40" s="54"/>
      <c r="L40" s="54"/>
      <c r="M40" s="54"/>
      <c r="N40" s="54"/>
      <c r="O40" s="54"/>
      <c r="P40" s="54"/>
      <c r="Q40" s="54"/>
      <c r="R40" s="54"/>
      <c r="S40" s="40"/>
      <c r="T40" s="42"/>
      <c r="U40" s="44"/>
      <c r="V40" s="79"/>
      <c r="W40" s="54"/>
      <c r="X40" s="54"/>
      <c r="Y40" s="74"/>
      <c r="Z40" s="79"/>
      <c r="AA40" s="54"/>
      <c r="AB40" s="54"/>
      <c r="AC40" s="54"/>
      <c r="AD40" s="72"/>
      <c r="AE40" s="62"/>
    </row>
    <row r="41" spans="1:31" ht="17.25" customHeight="1" x14ac:dyDescent="0.2">
      <c r="A41" s="51" t="s">
        <v>60</v>
      </c>
      <c r="B41" s="78"/>
      <c r="C41" s="57"/>
      <c r="D41" s="37"/>
      <c r="E41" s="55"/>
      <c r="F41" s="54"/>
      <c r="G41" s="54"/>
      <c r="H41" s="54"/>
      <c r="I41" s="42"/>
      <c r="J41" s="55"/>
      <c r="K41" s="54"/>
      <c r="L41" s="54"/>
      <c r="M41" s="54"/>
      <c r="N41" s="54"/>
      <c r="O41" s="54"/>
      <c r="P41" s="54"/>
      <c r="Q41" s="54"/>
      <c r="R41" s="54"/>
      <c r="S41" s="40"/>
      <c r="T41" s="42"/>
      <c r="U41" s="44"/>
      <c r="V41" s="79"/>
      <c r="W41" s="54"/>
      <c r="X41" s="54"/>
      <c r="Y41" s="74"/>
      <c r="Z41" s="79"/>
      <c r="AA41" s="54"/>
      <c r="AB41" s="54"/>
      <c r="AC41" s="54"/>
      <c r="AD41" s="72"/>
      <c r="AE41" s="62"/>
    </row>
    <row r="42" spans="1:31" ht="17.25" customHeight="1" x14ac:dyDescent="0.2">
      <c r="A42" s="81"/>
      <c r="B42" s="63" t="s">
        <v>53</v>
      </c>
      <c r="C42" s="63"/>
      <c r="D42" s="64"/>
      <c r="E42" s="65">
        <f t="shared" ref="E42:AD42" si="34">SUM(E36:E41)</f>
        <v>1014662.97</v>
      </c>
      <c r="F42" s="66">
        <f t="shared" si="34"/>
        <v>40906.31</v>
      </c>
      <c r="G42" s="66">
        <f t="shared" si="34"/>
        <v>0</v>
      </c>
      <c r="H42" s="67">
        <f t="shared" si="34"/>
        <v>0</v>
      </c>
      <c r="I42" s="69">
        <f t="shared" si="34"/>
        <v>1055569.28</v>
      </c>
      <c r="J42" s="65">
        <f t="shared" si="34"/>
        <v>0</v>
      </c>
      <c r="K42" s="66">
        <f t="shared" si="34"/>
        <v>0</v>
      </c>
      <c r="L42" s="66">
        <f t="shared" si="34"/>
        <v>0</v>
      </c>
      <c r="M42" s="67">
        <f t="shared" si="34"/>
        <v>0</v>
      </c>
      <c r="N42" s="70">
        <f t="shared" si="34"/>
        <v>0</v>
      </c>
      <c r="O42" s="66">
        <f t="shared" si="34"/>
        <v>0</v>
      </c>
      <c r="P42" s="66">
        <f t="shared" si="34"/>
        <v>0</v>
      </c>
      <c r="Q42" s="66">
        <f t="shared" si="34"/>
        <v>0</v>
      </c>
      <c r="R42" s="66">
        <f t="shared" si="34"/>
        <v>0</v>
      </c>
      <c r="S42" s="66">
        <f t="shared" si="34"/>
        <v>0</v>
      </c>
      <c r="T42" s="67">
        <f t="shared" si="34"/>
        <v>0</v>
      </c>
      <c r="U42" s="65">
        <f t="shared" si="34"/>
        <v>1055569.28</v>
      </c>
      <c r="V42" s="65">
        <f t="shared" si="34"/>
        <v>0</v>
      </c>
      <c r="W42" s="66">
        <f t="shared" si="34"/>
        <v>0</v>
      </c>
      <c r="X42" s="66">
        <f t="shared" si="34"/>
        <v>0</v>
      </c>
      <c r="Y42" s="89">
        <f t="shared" si="34"/>
        <v>0</v>
      </c>
      <c r="Z42" s="65">
        <f t="shared" si="34"/>
        <v>723263.16</v>
      </c>
      <c r="AA42" s="66">
        <f t="shared" si="34"/>
        <v>40906.31</v>
      </c>
      <c r="AB42" s="66">
        <f t="shared" si="34"/>
        <v>0</v>
      </c>
      <c r="AC42" s="66">
        <f t="shared" si="34"/>
        <v>0</v>
      </c>
      <c r="AD42" s="68">
        <f t="shared" si="34"/>
        <v>764169.47</v>
      </c>
      <c r="AE42" s="62"/>
    </row>
    <row r="43" spans="1:31" ht="17.25" customHeight="1" x14ac:dyDescent="0.2">
      <c r="A43" s="190" t="str">
        <f>CONSOLIDATED!A43</f>
        <v>3rd QUARTER</v>
      </c>
      <c r="B43" s="152"/>
      <c r="C43" s="57"/>
      <c r="D43" s="37"/>
      <c r="E43" s="41"/>
      <c r="F43" s="40"/>
      <c r="G43" s="40"/>
      <c r="H43" s="40"/>
      <c r="I43" s="42"/>
      <c r="J43" s="41"/>
      <c r="K43" s="43"/>
      <c r="L43" s="43"/>
      <c r="M43" s="43"/>
      <c r="N43" s="43"/>
      <c r="O43" s="43"/>
      <c r="P43" s="40"/>
      <c r="Q43" s="40"/>
      <c r="R43" s="40"/>
      <c r="S43" s="40"/>
      <c r="T43" s="42"/>
      <c r="U43" s="44"/>
      <c r="V43" s="46"/>
      <c r="W43" s="40"/>
      <c r="X43" s="40"/>
      <c r="Y43" s="71"/>
      <c r="Z43" s="46"/>
      <c r="AA43" s="40"/>
      <c r="AB43" s="40"/>
      <c r="AC43" s="40"/>
      <c r="AD43" s="72"/>
      <c r="AE43" s="62"/>
    </row>
    <row r="44" spans="1:31" ht="17.25" customHeight="1" x14ac:dyDescent="0.2">
      <c r="A44" s="190" t="s">
        <v>54</v>
      </c>
      <c r="B44" s="152"/>
      <c r="C44" s="57"/>
      <c r="D44" s="37"/>
      <c r="E44" s="46">
        <f t="shared" ref="E44:AD44" si="35">E17+E26+E35</f>
        <v>3855469</v>
      </c>
      <c r="F44" s="40">
        <f t="shared" si="35"/>
        <v>268000</v>
      </c>
      <c r="G44" s="40">
        <f t="shared" si="35"/>
        <v>0</v>
      </c>
      <c r="H44" s="40">
        <f t="shared" si="35"/>
        <v>0</v>
      </c>
      <c r="I44" s="40">
        <f t="shared" si="35"/>
        <v>4123469</v>
      </c>
      <c r="J44" s="46">
        <f t="shared" si="35"/>
        <v>0</v>
      </c>
      <c r="K44" s="40">
        <f t="shared" si="35"/>
        <v>0</v>
      </c>
      <c r="L44" s="40">
        <f t="shared" si="35"/>
        <v>0</v>
      </c>
      <c r="M44" s="40">
        <f t="shared" si="35"/>
        <v>0</v>
      </c>
      <c r="N44" s="48">
        <f t="shared" si="35"/>
        <v>0</v>
      </c>
      <c r="O44" s="40">
        <f t="shared" si="35"/>
        <v>0</v>
      </c>
      <c r="P44" s="40">
        <f t="shared" si="35"/>
        <v>0</v>
      </c>
      <c r="Q44" s="40">
        <f t="shared" si="35"/>
        <v>0</v>
      </c>
      <c r="R44" s="40">
        <f t="shared" si="35"/>
        <v>0</v>
      </c>
      <c r="S44" s="40">
        <f t="shared" si="35"/>
        <v>0</v>
      </c>
      <c r="T44" s="48">
        <f t="shared" si="35"/>
        <v>0</v>
      </c>
      <c r="U44" s="44">
        <f t="shared" si="35"/>
        <v>4123469</v>
      </c>
      <c r="V44" s="46">
        <f t="shared" si="35"/>
        <v>0</v>
      </c>
      <c r="W44" s="40">
        <f t="shared" si="35"/>
        <v>0</v>
      </c>
      <c r="X44" s="40">
        <f t="shared" si="35"/>
        <v>0</v>
      </c>
      <c r="Y44" s="72">
        <f t="shared" si="35"/>
        <v>0</v>
      </c>
      <c r="Z44" s="46">
        <f t="shared" si="35"/>
        <v>3855469</v>
      </c>
      <c r="AA44" s="40">
        <f t="shared" si="35"/>
        <v>268000</v>
      </c>
      <c r="AB44" s="40">
        <f t="shared" si="35"/>
        <v>0</v>
      </c>
      <c r="AC44" s="40">
        <f t="shared" si="35"/>
        <v>0</v>
      </c>
      <c r="AD44" s="82">
        <f t="shared" si="35"/>
        <v>4123469</v>
      </c>
      <c r="AE44" s="62"/>
    </row>
    <row r="45" spans="1:31" ht="17.25" customHeight="1" x14ac:dyDescent="0.2">
      <c r="A45" s="191" t="s">
        <v>44</v>
      </c>
      <c r="B45" s="152"/>
      <c r="C45" s="57"/>
      <c r="D45" s="37"/>
      <c r="E45" s="79">
        <f t="shared" ref="E45:AD45" si="36">E18+E27+E36</f>
        <v>2690071.0100000002</v>
      </c>
      <c r="F45" s="40">
        <f t="shared" si="36"/>
        <v>117617.67</v>
      </c>
      <c r="G45" s="40">
        <f t="shared" si="36"/>
        <v>0</v>
      </c>
      <c r="H45" s="40">
        <f t="shared" si="36"/>
        <v>0</v>
      </c>
      <c r="I45" s="40">
        <f t="shared" si="36"/>
        <v>2807688.6799999997</v>
      </c>
      <c r="J45" s="46">
        <f t="shared" si="36"/>
        <v>0</v>
      </c>
      <c r="K45" s="40">
        <f t="shared" si="36"/>
        <v>0</v>
      </c>
      <c r="L45" s="40">
        <f t="shared" si="36"/>
        <v>0</v>
      </c>
      <c r="M45" s="40">
        <f t="shared" si="36"/>
        <v>0</v>
      </c>
      <c r="N45" s="48">
        <f t="shared" si="36"/>
        <v>0</v>
      </c>
      <c r="O45" s="54">
        <f t="shared" si="36"/>
        <v>0</v>
      </c>
      <c r="P45" s="40">
        <f t="shared" si="36"/>
        <v>0</v>
      </c>
      <c r="Q45" s="40">
        <f t="shared" si="36"/>
        <v>0</v>
      </c>
      <c r="R45" s="40">
        <f t="shared" si="36"/>
        <v>0</v>
      </c>
      <c r="S45" s="40">
        <f t="shared" si="36"/>
        <v>0</v>
      </c>
      <c r="T45" s="48">
        <f t="shared" si="36"/>
        <v>0</v>
      </c>
      <c r="U45" s="44">
        <f t="shared" si="36"/>
        <v>2807688.6799999997</v>
      </c>
      <c r="V45" s="79">
        <f t="shared" si="36"/>
        <v>0</v>
      </c>
      <c r="W45" s="54">
        <f t="shared" si="36"/>
        <v>0</v>
      </c>
      <c r="X45" s="40">
        <f t="shared" si="36"/>
        <v>0</v>
      </c>
      <c r="Y45" s="72">
        <f t="shared" si="36"/>
        <v>0</v>
      </c>
      <c r="Z45" s="79">
        <f t="shared" si="36"/>
        <v>2690071.0100000002</v>
      </c>
      <c r="AA45" s="40">
        <f t="shared" si="36"/>
        <v>117617.67</v>
      </c>
      <c r="AB45" s="40">
        <f t="shared" si="36"/>
        <v>0</v>
      </c>
      <c r="AC45" s="40">
        <f t="shared" si="36"/>
        <v>0</v>
      </c>
      <c r="AD45" s="82">
        <f t="shared" si="36"/>
        <v>2807688.6799999997</v>
      </c>
      <c r="AE45" s="62"/>
    </row>
    <row r="46" spans="1:31" ht="17.25" customHeight="1" x14ac:dyDescent="0.2">
      <c r="A46" s="51" t="s">
        <v>46</v>
      </c>
      <c r="B46" s="78"/>
      <c r="C46" s="57"/>
      <c r="D46" s="37"/>
      <c r="E46" s="79">
        <f t="shared" ref="E46:E47" si="37">E19+E28+E38</f>
        <v>576510.73</v>
      </c>
      <c r="F46" s="40">
        <f t="shared" ref="F46:AD46" si="38">F19+F28+F37</f>
        <v>127361.19</v>
      </c>
      <c r="G46" s="40">
        <f t="shared" si="38"/>
        <v>0</v>
      </c>
      <c r="H46" s="40">
        <f t="shared" si="38"/>
        <v>0</v>
      </c>
      <c r="I46" s="40">
        <f t="shared" si="38"/>
        <v>977010.48</v>
      </c>
      <c r="J46" s="46">
        <f t="shared" si="38"/>
        <v>0</v>
      </c>
      <c r="K46" s="40">
        <f t="shared" si="38"/>
        <v>0</v>
      </c>
      <c r="L46" s="40">
        <f t="shared" si="38"/>
        <v>0</v>
      </c>
      <c r="M46" s="40">
        <f t="shared" si="38"/>
        <v>0</v>
      </c>
      <c r="N46" s="48">
        <f t="shared" si="38"/>
        <v>0</v>
      </c>
      <c r="O46" s="54">
        <f t="shared" si="38"/>
        <v>0</v>
      </c>
      <c r="P46" s="40">
        <f t="shared" si="38"/>
        <v>0</v>
      </c>
      <c r="Q46" s="40">
        <f t="shared" si="38"/>
        <v>0</v>
      </c>
      <c r="R46" s="40">
        <f t="shared" si="38"/>
        <v>0</v>
      </c>
      <c r="S46" s="40">
        <f t="shared" si="38"/>
        <v>0</v>
      </c>
      <c r="T46" s="48">
        <f t="shared" si="38"/>
        <v>0</v>
      </c>
      <c r="U46" s="44">
        <f t="shared" si="38"/>
        <v>977010.48</v>
      </c>
      <c r="V46" s="79">
        <f t="shared" si="38"/>
        <v>0</v>
      </c>
      <c r="W46" s="54">
        <f t="shared" si="38"/>
        <v>0</v>
      </c>
      <c r="X46" s="40">
        <f t="shared" si="38"/>
        <v>0</v>
      </c>
      <c r="Y46" s="72">
        <f t="shared" si="38"/>
        <v>0</v>
      </c>
      <c r="Z46" s="79">
        <f t="shared" si="38"/>
        <v>576510.73</v>
      </c>
      <c r="AA46" s="40">
        <f t="shared" si="38"/>
        <v>127361.19</v>
      </c>
      <c r="AB46" s="40">
        <f t="shared" si="38"/>
        <v>0</v>
      </c>
      <c r="AC46" s="40">
        <f t="shared" si="38"/>
        <v>0</v>
      </c>
      <c r="AD46" s="86">
        <f t="shared" si="38"/>
        <v>703871.92</v>
      </c>
      <c r="AE46" s="62"/>
    </row>
    <row r="47" spans="1:31" ht="17.25" customHeight="1" x14ac:dyDescent="0.2">
      <c r="A47" s="51" t="s">
        <v>56</v>
      </c>
      <c r="B47" s="78"/>
      <c r="C47" s="57"/>
      <c r="D47" s="37"/>
      <c r="E47" s="79">
        <f t="shared" si="37"/>
        <v>30088.959999999999</v>
      </c>
      <c r="F47" s="40">
        <f t="shared" ref="F47:AD47" si="39">F20+F29+F38</f>
        <v>4938.8599999999997</v>
      </c>
      <c r="G47" s="40">
        <f t="shared" si="39"/>
        <v>0</v>
      </c>
      <c r="H47" s="40">
        <f t="shared" si="39"/>
        <v>0</v>
      </c>
      <c r="I47" s="40">
        <f t="shared" si="39"/>
        <v>53289.070000000007</v>
      </c>
      <c r="J47" s="46">
        <f t="shared" si="39"/>
        <v>0</v>
      </c>
      <c r="K47" s="40">
        <f t="shared" si="39"/>
        <v>0</v>
      </c>
      <c r="L47" s="40">
        <f t="shared" si="39"/>
        <v>0</v>
      </c>
      <c r="M47" s="40">
        <f t="shared" si="39"/>
        <v>0</v>
      </c>
      <c r="N47" s="48">
        <f t="shared" si="39"/>
        <v>0</v>
      </c>
      <c r="O47" s="54">
        <f t="shared" si="39"/>
        <v>0</v>
      </c>
      <c r="P47" s="40">
        <f t="shared" si="39"/>
        <v>0</v>
      </c>
      <c r="Q47" s="40">
        <f t="shared" si="39"/>
        <v>0</v>
      </c>
      <c r="R47" s="40">
        <f t="shared" si="39"/>
        <v>0</v>
      </c>
      <c r="S47" s="40">
        <f t="shared" si="39"/>
        <v>0</v>
      </c>
      <c r="T47" s="48">
        <f t="shared" si="39"/>
        <v>0</v>
      </c>
      <c r="U47" s="44">
        <f t="shared" si="39"/>
        <v>53289.070000000007</v>
      </c>
      <c r="V47" s="79">
        <f t="shared" si="39"/>
        <v>0</v>
      </c>
      <c r="W47" s="54">
        <f t="shared" si="39"/>
        <v>0</v>
      </c>
      <c r="X47" s="40">
        <f t="shared" si="39"/>
        <v>0</v>
      </c>
      <c r="Y47" s="72">
        <f t="shared" si="39"/>
        <v>0</v>
      </c>
      <c r="Z47" s="79">
        <f t="shared" si="39"/>
        <v>30088.959999999999</v>
      </c>
      <c r="AA47" s="40">
        <f t="shared" si="39"/>
        <v>4938.8599999999997</v>
      </c>
      <c r="AB47" s="40">
        <f t="shared" si="39"/>
        <v>0</v>
      </c>
      <c r="AC47" s="40">
        <f t="shared" si="39"/>
        <v>0</v>
      </c>
      <c r="AD47" s="86">
        <f t="shared" si="39"/>
        <v>35027.82</v>
      </c>
      <c r="AE47" s="62"/>
    </row>
    <row r="48" spans="1:31" ht="17.25" customHeight="1" x14ac:dyDescent="0.2">
      <c r="A48" s="51" t="s">
        <v>57</v>
      </c>
      <c r="B48" s="78"/>
      <c r="C48" s="57"/>
      <c r="D48" s="37"/>
      <c r="E48" s="79"/>
      <c r="F48" s="54"/>
      <c r="G48" s="54"/>
      <c r="H48" s="54"/>
      <c r="I48" s="47"/>
      <c r="J48" s="55"/>
      <c r="K48" s="54"/>
      <c r="L48" s="54"/>
      <c r="M48" s="54"/>
      <c r="N48" s="86"/>
      <c r="O48" s="54"/>
      <c r="P48" s="54"/>
      <c r="Q48" s="54"/>
      <c r="R48" s="54"/>
      <c r="S48" s="54"/>
      <c r="T48" s="86"/>
      <c r="U48" s="61"/>
      <c r="V48" s="55"/>
      <c r="W48" s="54"/>
      <c r="X48" s="54"/>
      <c r="Y48" s="86"/>
      <c r="Z48" s="55"/>
      <c r="AA48" s="54"/>
      <c r="AB48" s="54"/>
      <c r="AC48" s="54"/>
      <c r="AD48" s="86"/>
      <c r="AE48" s="62"/>
    </row>
    <row r="49" spans="1:31" ht="17.25" customHeight="1" x14ac:dyDescent="0.2">
      <c r="A49" s="51" t="s">
        <v>59</v>
      </c>
      <c r="B49" s="78"/>
      <c r="C49" s="57"/>
      <c r="D49" s="37"/>
      <c r="E49" s="55"/>
      <c r="F49" s="54"/>
      <c r="G49" s="54"/>
      <c r="H49" s="54"/>
      <c r="I49" s="47"/>
      <c r="J49" s="55"/>
      <c r="K49" s="54"/>
      <c r="L49" s="54"/>
      <c r="M49" s="54"/>
      <c r="N49" s="86"/>
      <c r="O49" s="54"/>
      <c r="P49" s="54"/>
      <c r="Q49" s="54"/>
      <c r="R49" s="54"/>
      <c r="S49" s="54"/>
      <c r="T49" s="86"/>
      <c r="U49" s="61"/>
      <c r="V49" s="55"/>
      <c r="W49" s="54"/>
      <c r="X49" s="54"/>
      <c r="Y49" s="86"/>
      <c r="Z49" s="55"/>
      <c r="AA49" s="54"/>
      <c r="AB49" s="54"/>
      <c r="AC49" s="54"/>
      <c r="AD49" s="86"/>
      <c r="AE49" s="50"/>
    </row>
    <row r="50" spans="1:31" ht="17.25" customHeight="1" x14ac:dyDescent="0.2">
      <c r="A50" s="51" t="s">
        <v>60</v>
      </c>
      <c r="B50" s="78"/>
      <c r="C50" s="63"/>
      <c r="D50" s="64"/>
      <c r="E50" s="91"/>
      <c r="F50" s="92"/>
      <c r="G50" s="92"/>
      <c r="H50" s="92"/>
      <c r="I50" s="93"/>
      <c r="J50" s="91"/>
      <c r="K50" s="92"/>
      <c r="L50" s="92"/>
      <c r="M50" s="92"/>
      <c r="N50" s="94"/>
      <c r="O50" s="92"/>
      <c r="P50" s="92"/>
      <c r="Q50" s="92"/>
      <c r="R50" s="92"/>
      <c r="S50" s="92"/>
      <c r="T50" s="94"/>
      <c r="U50" s="95"/>
      <c r="V50" s="91"/>
      <c r="W50" s="92"/>
      <c r="X50" s="92"/>
      <c r="Y50" s="94"/>
      <c r="Z50" s="91"/>
      <c r="AA50" s="92"/>
      <c r="AB50" s="92"/>
      <c r="AC50" s="92"/>
      <c r="AD50" s="94"/>
      <c r="AE50" s="50"/>
    </row>
    <row r="51" spans="1:31" ht="17.25" customHeight="1" x14ac:dyDescent="0.2">
      <c r="A51" s="198" t="s">
        <v>19</v>
      </c>
      <c r="B51" s="182"/>
      <c r="C51" s="96"/>
      <c r="D51" s="97"/>
      <c r="E51" s="98">
        <f t="shared" ref="E51:AD51" si="40">SUM(E45:E50)</f>
        <v>3296670.7</v>
      </c>
      <c r="F51" s="99">
        <f t="shared" si="40"/>
        <v>249917.71999999997</v>
      </c>
      <c r="G51" s="99">
        <f t="shared" si="40"/>
        <v>0</v>
      </c>
      <c r="H51" s="99">
        <f t="shared" si="40"/>
        <v>0</v>
      </c>
      <c r="I51" s="99">
        <f t="shared" si="40"/>
        <v>3837988.2299999995</v>
      </c>
      <c r="J51" s="98">
        <f t="shared" si="40"/>
        <v>0</v>
      </c>
      <c r="K51" s="99">
        <f t="shared" si="40"/>
        <v>0</v>
      </c>
      <c r="L51" s="99">
        <f t="shared" si="40"/>
        <v>0</v>
      </c>
      <c r="M51" s="99">
        <f t="shared" si="40"/>
        <v>0</v>
      </c>
      <c r="N51" s="100">
        <f t="shared" si="40"/>
        <v>0</v>
      </c>
      <c r="O51" s="99">
        <f t="shared" si="40"/>
        <v>0</v>
      </c>
      <c r="P51" s="99">
        <f t="shared" si="40"/>
        <v>0</v>
      </c>
      <c r="Q51" s="99">
        <f t="shared" si="40"/>
        <v>0</v>
      </c>
      <c r="R51" s="99">
        <f t="shared" si="40"/>
        <v>0</v>
      </c>
      <c r="S51" s="99">
        <f t="shared" si="40"/>
        <v>0</v>
      </c>
      <c r="T51" s="100">
        <f t="shared" si="40"/>
        <v>0</v>
      </c>
      <c r="U51" s="101">
        <f t="shared" si="40"/>
        <v>3837988.2299999995</v>
      </c>
      <c r="V51" s="98">
        <f t="shared" si="40"/>
        <v>0</v>
      </c>
      <c r="W51" s="99">
        <f t="shared" si="40"/>
        <v>0</v>
      </c>
      <c r="X51" s="99">
        <f t="shared" si="40"/>
        <v>0</v>
      </c>
      <c r="Y51" s="100">
        <f t="shared" si="40"/>
        <v>0</v>
      </c>
      <c r="Z51" s="98">
        <f t="shared" si="40"/>
        <v>3296670.7</v>
      </c>
      <c r="AA51" s="99">
        <f t="shared" si="40"/>
        <v>249917.71999999997</v>
      </c>
      <c r="AB51" s="99">
        <f t="shared" si="40"/>
        <v>0</v>
      </c>
      <c r="AC51" s="99">
        <f t="shared" si="40"/>
        <v>0</v>
      </c>
      <c r="AD51" s="100">
        <f t="shared" si="40"/>
        <v>3546588.4199999995</v>
      </c>
      <c r="AE51" s="102"/>
    </row>
    <row r="52" spans="1:31" ht="17.25" customHeight="1" x14ac:dyDescent="0.2">
      <c r="A52" s="35"/>
      <c r="B52" s="57"/>
      <c r="C52" s="57"/>
      <c r="D52" s="57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78"/>
      <c r="P52" s="78"/>
      <c r="Q52" s="78"/>
      <c r="R52" s="78"/>
      <c r="S52" s="7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04"/>
      <c r="AE52" s="105"/>
    </row>
    <row r="53" spans="1:31" ht="17.25" customHeight="1" x14ac:dyDescent="0.2">
      <c r="A53" s="35"/>
      <c r="B53" s="57" t="s">
        <v>62</v>
      </c>
      <c r="C53" s="57"/>
      <c r="D53" s="57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7"/>
    </row>
    <row r="54" spans="1:31" ht="17.25" customHeight="1" x14ac:dyDescent="0.25">
      <c r="A54" s="35"/>
      <c r="B54" s="57"/>
      <c r="C54" s="57"/>
      <c r="D54" s="57"/>
      <c r="E54" s="106"/>
      <c r="F54" s="199" t="s">
        <v>63</v>
      </c>
      <c r="G54" s="152"/>
      <c r="H54" s="152"/>
      <c r="I54" s="199" t="s">
        <v>64</v>
      </c>
      <c r="J54" s="152"/>
      <c r="K54" s="152"/>
      <c r="L54" s="199" t="s">
        <v>65</v>
      </c>
      <c r="M54" s="152"/>
      <c r="N54" s="152"/>
      <c r="O54" s="152"/>
      <c r="P54" s="199"/>
      <c r="Q54" s="152"/>
      <c r="R54" s="152"/>
      <c r="S54" s="108"/>
      <c r="T54" s="108"/>
      <c r="U54" s="196" t="s">
        <v>63</v>
      </c>
      <c r="V54" s="170"/>
      <c r="W54" s="170"/>
      <c r="X54" s="109"/>
      <c r="Y54" s="196" t="s">
        <v>66</v>
      </c>
      <c r="Z54" s="170"/>
      <c r="AA54" s="109"/>
      <c r="AB54" s="196" t="s">
        <v>67</v>
      </c>
      <c r="AC54" s="170"/>
      <c r="AD54" s="170"/>
      <c r="AE54" s="107"/>
    </row>
    <row r="55" spans="1:31" ht="17.25" customHeight="1" x14ac:dyDescent="0.2">
      <c r="A55" s="35"/>
      <c r="B55" s="78" t="s">
        <v>68</v>
      </c>
      <c r="C55" s="57"/>
      <c r="D55" s="78"/>
      <c r="E55" s="106"/>
      <c r="F55" s="1"/>
      <c r="G55" s="1"/>
      <c r="H55" s="110"/>
      <c r="I55" s="143"/>
      <c r="J55" s="143"/>
      <c r="K55" s="144"/>
      <c r="L55" s="144"/>
      <c r="M55" s="144"/>
      <c r="N55" s="144"/>
      <c r="O55" s="1"/>
      <c r="P55" s="1"/>
      <c r="Q55" s="1"/>
      <c r="R55" s="111"/>
      <c r="S55" s="112" t="s">
        <v>69</v>
      </c>
      <c r="T55" s="112"/>
      <c r="U55" s="197">
        <v>11382278</v>
      </c>
      <c r="V55" s="180"/>
      <c r="W55" s="180"/>
      <c r="X55" s="111"/>
      <c r="Y55" s="197">
        <v>1037000</v>
      </c>
      <c r="Z55" s="180"/>
      <c r="AA55" s="1"/>
      <c r="AB55" s="183">
        <f>SUM(U55+Y55)</f>
        <v>12419278</v>
      </c>
      <c r="AC55" s="152"/>
      <c r="AD55" s="152"/>
      <c r="AE55" s="107"/>
    </row>
    <row r="56" spans="1:31" ht="17.25" customHeight="1" x14ac:dyDescent="0.2">
      <c r="A56" s="35"/>
      <c r="B56" s="78" t="s">
        <v>70</v>
      </c>
      <c r="C56" s="57"/>
      <c r="D56" s="78"/>
      <c r="E56" s="106"/>
      <c r="F56" s="183">
        <v>11488590</v>
      </c>
      <c r="G56" s="152"/>
      <c r="H56" s="152"/>
      <c r="I56" s="183">
        <v>964479</v>
      </c>
      <c r="J56" s="152"/>
      <c r="K56" s="152"/>
      <c r="L56" s="111"/>
      <c r="M56" s="183">
        <f>F56+I56</f>
        <v>12453069</v>
      </c>
      <c r="N56" s="152"/>
      <c r="O56" s="1"/>
      <c r="P56" s="113"/>
      <c r="Q56" s="145"/>
      <c r="R56" s="111"/>
      <c r="S56" s="112" t="s">
        <v>71</v>
      </c>
      <c r="T56" s="112"/>
      <c r="U56" s="183">
        <v>11228946.52</v>
      </c>
      <c r="V56" s="152"/>
      <c r="W56" s="152"/>
      <c r="X56" s="111"/>
      <c r="Y56" s="169">
        <v>1055569.28</v>
      </c>
      <c r="Z56" s="170"/>
      <c r="AA56" s="1"/>
      <c r="AB56" s="169">
        <f>+Y56+U56</f>
        <v>12284515.799999999</v>
      </c>
      <c r="AC56" s="170"/>
      <c r="AD56" s="170"/>
      <c r="AE56" s="107"/>
    </row>
    <row r="57" spans="1:31" ht="17.25" customHeight="1" x14ac:dyDescent="0.2">
      <c r="A57" s="35"/>
      <c r="B57" s="115" t="s">
        <v>72</v>
      </c>
      <c r="C57" s="57"/>
      <c r="D57" s="78"/>
      <c r="E57" s="106"/>
      <c r="F57" s="82"/>
      <c r="G57" s="82"/>
      <c r="H57" s="121"/>
      <c r="I57" s="110"/>
      <c r="J57" s="110"/>
      <c r="K57" s="111"/>
      <c r="L57" s="111"/>
      <c r="M57" s="121"/>
      <c r="N57" s="121"/>
      <c r="O57" s="1"/>
      <c r="P57" s="113"/>
      <c r="Q57" s="114"/>
      <c r="R57" s="111"/>
      <c r="S57" s="200" t="s">
        <v>73</v>
      </c>
      <c r="T57" s="152"/>
      <c r="U57" s="167">
        <f>+U55-U56</f>
        <v>153331.48000000045</v>
      </c>
      <c r="V57" s="168"/>
      <c r="W57" s="168"/>
      <c r="X57" s="111"/>
      <c r="Y57" s="167">
        <f>Y55-Y56</f>
        <v>-18569.280000000028</v>
      </c>
      <c r="Z57" s="168"/>
      <c r="AA57" s="1"/>
      <c r="AB57" s="167">
        <f>+AB55-AB56</f>
        <v>134762.20000000112</v>
      </c>
      <c r="AC57" s="168"/>
      <c r="AD57" s="168"/>
      <c r="AE57" s="107"/>
    </row>
    <row r="58" spans="1:31" ht="17.25" customHeight="1" x14ac:dyDescent="0.2">
      <c r="A58" s="35"/>
      <c r="B58" s="78" t="s">
        <v>74</v>
      </c>
      <c r="C58" s="57"/>
      <c r="D58" s="78"/>
      <c r="E58" s="106"/>
      <c r="F58" s="183">
        <v>151479.29</v>
      </c>
      <c r="G58" s="152"/>
      <c r="H58" s="152"/>
      <c r="I58" s="183">
        <v>18765.240000000002</v>
      </c>
      <c r="J58" s="152"/>
      <c r="K58" s="152"/>
      <c r="L58" s="111"/>
      <c r="M58" s="183">
        <f>F58+I58</f>
        <v>170244.53</v>
      </c>
      <c r="N58" s="152"/>
      <c r="O58" s="1"/>
      <c r="P58" s="113"/>
      <c r="Q58" s="114"/>
      <c r="R58" s="111"/>
      <c r="S58" s="110"/>
      <c r="T58" s="110"/>
      <c r="U58" s="111"/>
      <c r="V58" s="111"/>
      <c r="W58" s="121"/>
      <c r="X58" s="111"/>
      <c r="Y58" s="1"/>
      <c r="Z58" s="1"/>
      <c r="AA58" s="1"/>
      <c r="AB58" s="1"/>
      <c r="AC58" s="82"/>
      <c r="AD58" s="78"/>
      <c r="AE58" s="107"/>
    </row>
    <row r="59" spans="1:31" ht="17.25" customHeight="1" x14ac:dyDescent="0.2">
      <c r="A59" s="35"/>
      <c r="B59" s="78" t="s">
        <v>75</v>
      </c>
      <c r="C59" s="57"/>
      <c r="D59" s="78"/>
      <c r="E59" s="106"/>
      <c r="F59" s="82"/>
      <c r="G59" s="82"/>
      <c r="H59" s="121"/>
      <c r="I59" s="110"/>
      <c r="J59" s="110"/>
      <c r="K59" s="111"/>
      <c r="L59" s="111"/>
      <c r="M59" s="121"/>
      <c r="N59" s="121"/>
      <c r="O59" s="1"/>
      <c r="P59" s="113"/>
      <c r="Q59" s="114"/>
      <c r="R59" s="111"/>
      <c r="S59" s="110"/>
      <c r="T59" s="110"/>
      <c r="U59" s="111"/>
      <c r="V59" s="111"/>
      <c r="W59" s="111"/>
      <c r="X59" s="111"/>
      <c r="Y59" s="1"/>
      <c r="Z59" s="82"/>
      <c r="AA59" s="1"/>
      <c r="AB59" s="1"/>
      <c r="AC59" s="82"/>
      <c r="AD59" s="78"/>
      <c r="AE59" s="107"/>
    </row>
    <row r="60" spans="1:31" ht="17.25" customHeight="1" x14ac:dyDescent="0.2">
      <c r="A60" s="35"/>
      <c r="B60" s="78" t="s">
        <v>76</v>
      </c>
      <c r="C60" s="57"/>
      <c r="D60" s="78"/>
      <c r="E60" s="106"/>
      <c r="F60" s="82"/>
      <c r="G60" s="82"/>
      <c r="H60" s="121"/>
      <c r="I60" s="110"/>
      <c r="J60" s="110"/>
      <c r="K60" s="111"/>
      <c r="L60" s="111"/>
      <c r="M60" s="121"/>
      <c r="N60" s="121"/>
      <c r="O60" s="1"/>
      <c r="P60" s="113"/>
      <c r="Q60" s="114"/>
      <c r="R60" s="111"/>
      <c r="S60" s="110"/>
      <c r="T60" s="110"/>
      <c r="U60" s="111"/>
      <c r="V60" s="111"/>
      <c r="W60" s="111"/>
      <c r="X60" s="111"/>
      <c r="Y60" s="1"/>
      <c r="Z60" s="82"/>
      <c r="AA60" s="1"/>
      <c r="AB60" s="1"/>
      <c r="AC60" s="82"/>
      <c r="AD60" s="78"/>
      <c r="AE60" s="107"/>
    </row>
    <row r="61" spans="1:31" ht="17.25" customHeight="1" x14ac:dyDescent="0.2">
      <c r="A61" s="35"/>
      <c r="B61" s="78" t="s">
        <v>52</v>
      </c>
      <c r="C61" s="57"/>
      <c r="D61" s="78"/>
      <c r="E61" s="106"/>
      <c r="F61" s="82"/>
      <c r="G61" s="82"/>
      <c r="H61" s="121"/>
      <c r="I61" s="110"/>
      <c r="J61" s="110"/>
      <c r="K61" s="111"/>
      <c r="L61" s="111"/>
      <c r="M61" s="121"/>
      <c r="N61" s="121"/>
      <c r="O61" s="1"/>
      <c r="P61" s="113"/>
      <c r="Q61" s="114"/>
      <c r="R61" s="111"/>
      <c r="S61" s="110"/>
      <c r="T61" s="110"/>
      <c r="U61" s="111"/>
      <c r="V61" s="111"/>
      <c r="W61" s="111"/>
      <c r="X61" s="111"/>
      <c r="Y61" s="82"/>
      <c r="Z61" s="1"/>
      <c r="AA61" s="1"/>
      <c r="AB61" s="1"/>
      <c r="AC61" s="1"/>
      <c r="AD61" s="1"/>
      <c r="AE61" s="107"/>
    </row>
    <row r="62" spans="1:31" ht="17.25" customHeight="1" x14ac:dyDescent="0.2">
      <c r="A62" s="35"/>
      <c r="B62" s="57" t="s">
        <v>106</v>
      </c>
      <c r="C62" s="57"/>
      <c r="D62" s="78"/>
      <c r="E62" s="1"/>
      <c r="F62" s="82"/>
      <c r="G62" s="82"/>
      <c r="H62" s="121"/>
      <c r="I62" s="110"/>
      <c r="J62" s="110"/>
      <c r="K62" s="111"/>
      <c r="L62" s="111"/>
      <c r="M62" s="121"/>
      <c r="N62" s="121"/>
      <c r="O62" s="1"/>
      <c r="P62" s="113"/>
      <c r="Q62" s="114"/>
      <c r="R62" s="111"/>
      <c r="S62" s="110"/>
      <c r="T62" s="110"/>
      <c r="U62" s="111"/>
      <c r="V62" s="111"/>
      <c r="W62" s="111"/>
      <c r="X62" s="111"/>
      <c r="Y62" s="1"/>
      <c r="Z62" s="1"/>
      <c r="AA62" s="1"/>
      <c r="AB62" s="1"/>
      <c r="AC62" s="1"/>
      <c r="AD62" s="1"/>
      <c r="AE62" s="107"/>
    </row>
    <row r="63" spans="1:31" ht="17.25" customHeight="1" x14ac:dyDescent="0.2">
      <c r="A63" s="35"/>
      <c r="B63" s="57" t="s">
        <v>79</v>
      </c>
      <c r="C63" s="57"/>
      <c r="D63" s="78"/>
      <c r="E63" s="106"/>
      <c r="F63" s="183">
        <f>SUM(F56,F58)</f>
        <v>11640069.289999999</v>
      </c>
      <c r="G63" s="152"/>
      <c r="H63" s="152"/>
      <c r="I63" s="183">
        <f>I58+I56</f>
        <v>983244.24</v>
      </c>
      <c r="J63" s="152"/>
      <c r="K63" s="152"/>
      <c r="L63" s="112"/>
      <c r="M63" s="183">
        <f>F63+I63</f>
        <v>12623313.529999999</v>
      </c>
      <c r="N63" s="152"/>
      <c r="O63" s="1"/>
      <c r="P63" s="113"/>
      <c r="Q63" s="114"/>
      <c r="R63" s="112"/>
      <c r="S63" s="112"/>
      <c r="T63" s="112"/>
      <c r="U63" s="112"/>
      <c r="V63" s="112"/>
      <c r="W63" s="112"/>
      <c r="X63" s="112"/>
      <c r="Y63" s="1"/>
      <c r="Z63" s="1"/>
      <c r="AA63" s="1"/>
      <c r="AB63" s="1"/>
      <c r="AC63" s="1"/>
      <c r="AD63" s="1"/>
      <c r="AE63" s="107"/>
    </row>
    <row r="64" spans="1:31" ht="17.25" customHeight="1" x14ac:dyDescent="0.2">
      <c r="A64" s="35"/>
      <c r="B64" s="147" t="s">
        <v>109</v>
      </c>
      <c r="C64" s="57"/>
      <c r="D64" s="78"/>
      <c r="E64" s="106"/>
      <c r="F64" s="209">
        <v>0.89</v>
      </c>
      <c r="G64" s="152"/>
      <c r="H64" s="152"/>
      <c r="I64" s="183">
        <v>338796.84</v>
      </c>
      <c r="J64" s="152"/>
      <c r="K64" s="152"/>
      <c r="L64" s="116"/>
      <c r="M64" s="183">
        <v>338797.73</v>
      </c>
      <c r="N64" s="152"/>
      <c r="O64" s="1"/>
      <c r="P64" s="113"/>
      <c r="Q64" s="114"/>
      <c r="R64" s="116"/>
      <c r="S64" s="112"/>
      <c r="T64" s="122"/>
      <c r="U64" s="116"/>
      <c r="V64" s="116"/>
      <c r="W64" s="116"/>
      <c r="X64" s="116"/>
      <c r="Y64" s="1"/>
      <c r="Z64" s="1"/>
      <c r="AA64" s="1"/>
      <c r="AB64" s="1"/>
      <c r="AC64" s="1"/>
      <c r="AD64" s="1"/>
      <c r="AE64" s="107"/>
    </row>
    <row r="65" spans="1:31" ht="17.25" customHeight="1" x14ac:dyDescent="0.2">
      <c r="A65" s="35"/>
      <c r="B65" s="78" t="s">
        <v>82</v>
      </c>
      <c r="C65" s="78"/>
      <c r="D65" s="78"/>
      <c r="E65" s="106"/>
      <c r="F65" s="210">
        <v>11228946.52</v>
      </c>
      <c r="G65" s="152"/>
      <c r="H65" s="152"/>
      <c r="I65" s="183">
        <v>1055569.28</v>
      </c>
      <c r="J65" s="152"/>
      <c r="K65" s="152"/>
      <c r="L65" s="116"/>
      <c r="M65" s="183">
        <f>F65+I65</f>
        <v>12284515.799999999</v>
      </c>
      <c r="N65" s="152"/>
      <c r="O65" s="1"/>
      <c r="P65" s="113"/>
      <c r="Q65" s="114"/>
      <c r="R65" s="116"/>
      <c r="S65" s="112"/>
      <c r="T65" s="122"/>
      <c r="U65" s="116"/>
      <c r="V65" s="116"/>
      <c r="W65" s="116"/>
      <c r="X65" s="116"/>
      <c r="Y65" s="1"/>
      <c r="Z65" s="1"/>
      <c r="AA65" s="1"/>
      <c r="AB65" s="1"/>
      <c r="AC65" s="1"/>
      <c r="AD65" s="1"/>
      <c r="AE65" s="107"/>
    </row>
    <row r="66" spans="1:31" ht="17.25" customHeight="1" x14ac:dyDescent="0.2">
      <c r="A66" s="35"/>
      <c r="B66" s="57" t="s">
        <v>83</v>
      </c>
      <c r="C66" s="57"/>
      <c r="D66" s="57"/>
      <c r="E66" s="106"/>
      <c r="F66" s="183">
        <f>F63-F64-F65</f>
        <v>411121.87999999896</v>
      </c>
      <c r="G66" s="152"/>
      <c r="H66" s="152"/>
      <c r="I66" s="183">
        <f>I63-I64-I65</f>
        <v>-411121.88000000012</v>
      </c>
      <c r="J66" s="152"/>
      <c r="K66" s="152"/>
      <c r="L66" s="82"/>
      <c r="M66" s="209">
        <f>M63-M64-M65</f>
        <v>0</v>
      </c>
      <c r="N66" s="152"/>
      <c r="O66" s="142"/>
      <c r="P66" s="113"/>
      <c r="Q66" s="114"/>
      <c r="R66" s="116"/>
      <c r="S66" s="112"/>
      <c r="T66" s="112"/>
      <c r="U66" s="116"/>
      <c r="V66" s="112"/>
      <c r="W66" s="116"/>
      <c r="X66" s="116"/>
      <c r="Y66" s="1"/>
      <c r="Z66" s="1"/>
      <c r="AA66" s="1"/>
      <c r="AB66" s="1"/>
      <c r="AC66" s="1"/>
      <c r="AD66" s="1"/>
      <c r="AE66" s="107"/>
    </row>
    <row r="67" spans="1:31" ht="17.25" customHeight="1" x14ac:dyDescent="0.2">
      <c r="A67" s="35"/>
      <c r="B67" s="57"/>
      <c r="C67" s="57"/>
      <c r="D67" s="57"/>
      <c r="E67" s="106"/>
      <c r="F67" s="1"/>
      <c r="G67" s="1"/>
      <c r="H67" s="123"/>
      <c r="I67" s="148"/>
      <c r="J67" s="148"/>
      <c r="K67" s="128"/>
      <c r="L67" s="128"/>
      <c r="M67" s="128"/>
      <c r="N67" s="128"/>
      <c r="O67" s="57"/>
      <c r="P67" s="113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7"/>
    </row>
    <row r="68" spans="1:31" ht="17.25" customHeight="1" x14ac:dyDescent="0.2">
      <c r="A68" s="35"/>
      <c r="B68" s="57" t="s">
        <v>85</v>
      </c>
      <c r="C68" s="57"/>
      <c r="D68" s="57"/>
      <c r="E68" s="106"/>
      <c r="F68" s="82"/>
      <c r="G68" s="1"/>
      <c r="H68" s="123"/>
      <c r="I68" s="184"/>
      <c r="J68" s="152"/>
      <c r="K68" s="152"/>
      <c r="L68" s="106"/>
      <c r="M68" s="106"/>
      <c r="N68" s="120"/>
      <c r="O68" s="57"/>
      <c r="P68" s="127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7"/>
    </row>
    <row r="69" spans="1:31" ht="17.25" customHeight="1" x14ac:dyDescent="0.2">
      <c r="A69" s="35"/>
      <c r="B69" s="124" t="s">
        <v>86</v>
      </c>
      <c r="C69" s="57"/>
      <c r="D69" s="57"/>
      <c r="E69" s="106"/>
      <c r="F69" s="1"/>
      <c r="G69" s="1"/>
      <c r="H69" s="106"/>
      <c r="I69" s="106"/>
      <c r="J69" s="106"/>
      <c r="K69" s="120"/>
      <c r="L69" s="106"/>
      <c r="M69" s="106"/>
      <c r="N69" s="120"/>
      <c r="O69" s="57"/>
      <c r="P69" s="127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7"/>
    </row>
    <row r="70" spans="1:31" ht="17.25" customHeight="1" x14ac:dyDescent="0.2">
      <c r="A70" s="81"/>
      <c r="B70" s="78"/>
      <c r="C70" s="78"/>
      <c r="D70" s="78"/>
      <c r="E70" s="78"/>
      <c r="F70" s="129" t="s">
        <v>87</v>
      </c>
      <c r="G70" s="130"/>
      <c r="H70" s="130"/>
      <c r="I70" s="129"/>
      <c r="J70" s="129"/>
      <c r="K70" s="129"/>
      <c r="L70" s="129"/>
      <c r="M70" s="129"/>
      <c r="N70" s="131"/>
      <c r="O70" s="129"/>
      <c r="P70" s="129"/>
      <c r="Q70" s="129"/>
      <c r="R70" s="129"/>
      <c r="S70" s="129"/>
      <c r="T70" s="129" t="s">
        <v>88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7"/>
    </row>
    <row r="71" spans="1:31" ht="17.25" customHeight="1" x14ac:dyDescent="0.2">
      <c r="A71" s="81"/>
      <c r="B71" s="78"/>
      <c r="C71" s="78"/>
      <c r="D71" s="78"/>
      <c r="E71" s="78"/>
      <c r="F71" s="129"/>
      <c r="G71" s="130"/>
      <c r="H71" s="130"/>
      <c r="I71" s="129"/>
      <c r="J71" s="129"/>
      <c r="K71" s="129"/>
      <c r="L71" s="129"/>
      <c r="M71" s="129"/>
      <c r="N71" s="131"/>
      <c r="O71" s="129"/>
      <c r="P71" s="129"/>
      <c r="Q71" s="129"/>
      <c r="R71" s="129"/>
      <c r="S71" s="129"/>
      <c r="T71" s="129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7"/>
    </row>
    <row r="72" spans="1:31" ht="17.25" customHeight="1" x14ac:dyDescent="0.25">
      <c r="A72" s="81"/>
      <c r="B72" s="1"/>
      <c r="C72" s="1"/>
      <c r="D72" s="1"/>
      <c r="E72" s="1"/>
      <c r="F72" s="178" t="s">
        <v>114</v>
      </c>
      <c r="G72" s="170"/>
      <c r="H72" s="170"/>
      <c r="I72" s="170"/>
      <c r="J72" s="170"/>
      <c r="K72" s="1"/>
      <c r="L72" s="1"/>
      <c r="M72" s="1"/>
      <c r="N72" s="1"/>
      <c r="O72" s="1"/>
      <c r="P72" s="1"/>
      <c r="Q72" s="1"/>
      <c r="R72" s="1"/>
      <c r="S72" s="1"/>
      <c r="T72" s="178" t="s">
        <v>115</v>
      </c>
      <c r="U72" s="170"/>
      <c r="V72" s="170"/>
      <c r="W72" s="170"/>
      <c r="X72" s="170"/>
      <c r="Y72" s="1"/>
      <c r="Z72" s="1"/>
      <c r="AA72" s="1"/>
      <c r="AB72" s="1"/>
      <c r="AC72" s="1"/>
      <c r="AD72" s="1"/>
      <c r="AE72" s="107"/>
    </row>
    <row r="73" spans="1:31" ht="17.25" customHeight="1" x14ac:dyDescent="0.25">
      <c r="A73" s="81"/>
      <c r="B73" s="1"/>
      <c r="C73" s="1"/>
      <c r="D73" s="1"/>
      <c r="E73" s="1"/>
      <c r="F73" s="179" t="s">
        <v>112</v>
      </c>
      <c r="G73" s="180"/>
      <c r="H73" s="180"/>
      <c r="I73" s="180"/>
      <c r="J73" s="180"/>
      <c r="K73" s="1"/>
      <c r="L73" s="1"/>
      <c r="M73" s="1"/>
      <c r="N73" s="1"/>
      <c r="O73" s="1"/>
      <c r="P73" s="3"/>
      <c r="Q73" s="3"/>
      <c r="R73" s="3"/>
      <c r="S73" s="3"/>
      <c r="T73" s="179" t="s">
        <v>116</v>
      </c>
      <c r="U73" s="180"/>
      <c r="V73" s="180"/>
      <c r="W73" s="180"/>
      <c r="X73" s="180"/>
      <c r="Y73" s="1"/>
      <c r="Z73" s="1"/>
      <c r="AA73" s="1"/>
      <c r="AB73" s="1"/>
      <c r="AC73" s="1"/>
      <c r="AD73" s="1"/>
      <c r="AE73" s="107"/>
    </row>
    <row r="74" spans="1:31" ht="17.25" customHeight="1" x14ac:dyDescent="0.2">
      <c r="A74" s="132"/>
      <c r="B74" s="133"/>
      <c r="C74" s="133"/>
      <c r="D74" s="133"/>
      <c r="E74" s="133"/>
      <c r="F74" s="181" t="s">
        <v>94</v>
      </c>
      <c r="G74" s="182"/>
      <c r="H74" s="182"/>
      <c r="I74" s="182"/>
      <c r="J74" s="182"/>
      <c r="K74" s="133"/>
      <c r="L74" s="133"/>
      <c r="M74" s="133"/>
      <c r="N74" s="133"/>
      <c r="O74" s="133"/>
      <c r="P74" s="133"/>
      <c r="Q74" s="133"/>
      <c r="R74" s="133"/>
      <c r="S74" s="133"/>
      <c r="T74" s="181" t="s">
        <v>94</v>
      </c>
      <c r="U74" s="182"/>
      <c r="V74" s="182"/>
      <c r="W74" s="182"/>
      <c r="X74" s="182"/>
      <c r="Y74" s="133"/>
      <c r="Z74" s="133"/>
      <c r="AA74" s="133"/>
      <c r="AB74" s="133"/>
      <c r="AC74" s="133"/>
      <c r="AD74" s="133"/>
      <c r="AE74" s="134"/>
    </row>
    <row r="75" spans="1:31" ht="12.75" customHeight="1" x14ac:dyDescent="0.2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</row>
    <row r="76" spans="1:31" ht="12.75" customHeight="1" x14ac:dyDescent="0.2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</row>
    <row r="77" spans="1:31" ht="12.75" customHeight="1" x14ac:dyDescent="0.2">
      <c r="A77" s="135"/>
      <c r="B77" s="135"/>
      <c r="C77" s="135"/>
      <c r="D77" s="135"/>
      <c r="E77" s="135"/>
      <c r="F77" s="135"/>
      <c r="G77" s="135"/>
      <c r="H77" s="135"/>
      <c r="I77" s="149" t="s">
        <v>117</v>
      </c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</row>
    <row r="78" spans="1:31" ht="12.75" customHeight="1" x14ac:dyDescent="0.2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</row>
    <row r="79" spans="1:31" ht="12.75" customHeight="1" x14ac:dyDescent="0.2">
      <c r="A79" s="135"/>
      <c r="B79" s="135"/>
      <c r="C79" s="135"/>
      <c r="D79" s="135"/>
      <c r="E79" s="135"/>
      <c r="F79" s="135"/>
      <c r="G79" s="135"/>
      <c r="H79" s="135"/>
      <c r="I79" s="150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</row>
    <row r="80" spans="1:31" ht="12.75" customHeight="1" x14ac:dyDescent="0.2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</row>
    <row r="81" spans="1:31" ht="12.75" customHeight="1" x14ac:dyDescent="0.2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</row>
    <row r="82" spans="1:31" ht="12.75" customHeight="1" x14ac:dyDescent="0.2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</row>
    <row r="83" spans="1:31" ht="12.75" customHeight="1" x14ac:dyDescent="0.2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</row>
    <row r="84" spans="1:31" ht="12.75" customHeight="1" x14ac:dyDescent="0.2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</row>
    <row r="85" spans="1:31" ht="12.75" customHeight="1" x14ac:dyDescent="0.2">
      <c r="A85" s="135"/>
      <c r="B85" s="135"/>
      <c r="C85" s="135"/>
      <c r="D85" s="135"/>
      <c r="E85" s="135"/>
      <c r="F85" s="135"/>
      <c r="G85" s="135"/>
      <c r="H85" s="135"/>
      <c r="I85" s="150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</row>
    <row r="86" spans="1:31" ht="12.75" customHeight="1" x14ac:dyDescent="0.2">
      <c r="A86" s="135"/>
      <c r="B86" s="135"/>
      <c r="C86" s="135"/>
      <c r="D86" s="135"/>
      <c r="E86" s="135"/>
      <c r="F86" s="135"/>
      <c r="G86" s="135"/>
      <c r="H86" s="135"/>
      <c r="I86" s="150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</row>
    <row r="87" spans="1:31" ht="12.75" customHeight="1" x14ac:dyDescent="0.2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</row>
    <row r="88" spans="1:31" ht="12.75" customHeight="1" x14ac:dyDescent="0.2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</row>
    <row r="89" spans="1:31" ht="12.75" customHeight="1" x14ac:dyDescent="0.2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</row>
    <row r="90" spans="1:31" ht="12.75" customHeight="1" x14ac:dyDescent="0.2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</row>
    <row r="91" spans="1:31" ht="12.75" customHeight="1" x14ac:dyDescent="0.2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</row>
    <row r="92" spans="1:31" ht="12.75" customHeight="1" x14ac:dyDescent="0.2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</row>
    <row r="93" spans="1:31" ht="12.75" customHeight="1" x14ac:dyDescent="0.2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</row>
    <row r="94" spans="1:31" ht="12.75" customHeight="1" x14ac:dyDescent="0.2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</row>
    <row r="95" spans="1:31" ht="12.75" customHeight="1" x14ac:dyDescent="0.2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</row>
    <row r="96" spans="1:31" ht="12.75" customHeight="1" x14ac:dyDescent="0.2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</row>
    <row r="97" spans="1:31" ht="12.75" customHeight="1" x14ac:dyDescent="0.2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</row>
    <row r="98" spans="1:31" ht="12.75" customHeight="1" x14ac:dyDescent="0.2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</row>
    <row r="99" spans="1:31" ht="12.75" customHeight="1" x14ac:dyDescent="0.2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</row>
    <row r="100" spans="1:31" ht="12.75" customHeight="1" x14ac:dyDescent="0.2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</row>
    <row r="101" spans="1:31" ht="12.75" customHeight="1" x14ac:dyDescent="0.2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</row>
    <row r="102" spans="1:31" ht="12.75" customHeight="1" x14ac:dyDescent="0.2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</row>
    <row r="103" spans="1:31" ht="12.75" customHeight="1" x14ac:dyDescent="0.2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</row>
    <row r="104" spans="1:31" ht="12.75" customHeight="1" x14ac:dyDescent="0.2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</row>
    <row r="105" spans="1:31" ht="12.75" customHeight="1" x14ac:dyDescent="0.2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</row>
    <row r="106" spans="1:31" ht="12.75" customHeight="1" x14ac:dyDescent="0.2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</row>
    <row r="107" spans="1:31" ht="12.75" customHeight="1" x14ac:dyDescent="0.2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</row>
    <row r="108" spans="1:31" ht="12.75" customHeight="1" x14ac:dyDescent="0.2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</row>
    <row r="109" spans="1:31" ht="12.75" customHeight="1" x14ac:dyDescent="0.2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</row>
    <row r="110" spans="1:31" ht="12.75" customHeight="1" x14ac:dyDescent="0.2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</row>
    <row r="111" spans="1:31" ht="12.75" customHeight="1" x14ac:dyDescent="0.2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</row>
    <row r="112" spans="1:31" ht="12.75" customHeight="1" x14ac:dyDescent="0.2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</row>
    <row r="113" spans="1:31" ht="12.75" customHeight="1" x14ac:dyDescent="0.2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</row>
    <row r="114" spans="1:31" ht="12.75" customHeight="1" x14ac:dyDescent="0.2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</row>
    <row r="115" spans="1:31" ht="12.75" customHeight="1" x14ac:dyDescent="0.2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</row>
    <row r="116" spans="1:31" ht="12.75" customHeight="1" x14ac:dyDescent="0.2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</row>
    <row r="117" spans="1:31" ht="12.75" customHeight="1" x14ac:dyDescent="0.2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</row>
    <row r="118" spans="1:31" ht="12.75" customHeight="1" x14ac:dyDescent="0.2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</row>
    <row r="119" spans="1:31" ht="12.75" customHeight="1" x14ac:dyDescent="0.2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</row>
    <row r="120" spans="1:31" ht="12.75" customHeight="1" x14ac:dyDescent="0.2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</row>
    <row r="121" spans="1:31" ht="12.75" customHeight="1" x14ac:dyDescent="0.2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</row>
    <row r="122" spans="1:31" ht="12.75" customHeight="1" x14ac:dyDescent="0.2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</row>
    <row r="123" spans="1:31" ht="12.75" customHeight="1" x14ac:dyDescent="0.2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</row>
    <row r="124" spans="1:31" ht="12.75" customHeight="1" x14ac:dyDescent="0.2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</row>
    <row r="125" spans="1:31" ht="12.75" customHeight="1" x14ac:dyDescent="0.2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</row>
    <row r="126" spans="1:31" ht="12.75" customHeight="1" x14ac:dyDescent="0.2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</row>
    <row r="127" spans="1:31" ht="12.75" customHeight="1" x14ac:dyDescent="0.2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</row>
    <row r="128" spans="1:31" ht="12.75" customHeight="1" x14ac:dyDescent="0.2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</row>
    <row r="129" spans="1:31" ht="12.75" customHeight="1" x14ac:dyDescent="0.2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</row>
    <row r="130" spans="1:31" ht="12.75" customHeight="1" x14ac:dyDescent="0.2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</row>
    <row r="131" spans="1:31" ht="12.75" customHeight="1" x14ac:dyDescent="0.2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31" ht="12.75" customHeight="1" x14ac:dyDescent="0.2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</row>
    <row r="133" spans="1:31" ht="12.75" customHeight="1" x14ac:dyDescent="0.2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</row>
    <row r="134" spans="1:31" ht="12.75" customHeight="1" x14ac:dyDescent="0.2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</row>
    <row r="135" spans="1:31" ht="12.75" customHeight="1" x14ac:dyDescent="0.2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</row>
    <row r="136" spans="1:31" ht="12.75" customHeight="1" x14ac:dyDescent="0.2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</row>
    <row r="137" spans="1:31" ht="12.75" customHeight="1" x14ac:dyDescent="0.2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</row>
    <row r="138" spans="1:31" ht="12.75" customHeight="1" x14ac:dyDescent="0.2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</row>
    <row r="139" spans="1:31" ht="12.75" customHeight="1" x14ac:dyDescent="0.2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</row>
    <row r="140" spans="1:31" ht="12.75" customHeight="1" x14ac:dyDescent="0.2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</row>
    <row r="141" spans="1:31" ht="12.75" customHeight="1" x14ac:dyDescent="0.2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</row>
    <row r="142" spans="1:31" ht="12.75" customHeight="1" x14ac:dyDescent="0.2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</row>
    <row r="143" spans="1:31" ht="12.75" customHeight="1" x14ac:dyDescent="0.2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</row>
    <row r="144" spans="1:31" ht="12.75" customHeight="1" x14ac:dyDescent="0.2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</row>
    <row r="145" spans="1:31" ht="12.75" customHeight="1" x14ac:dyDescent="0.2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</row>
    <row r="146" spans="1:31" ht="12.75" customHeight="1" x14ac:dyDescent="0.2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</row>
    <row r="147" spans="1:31" ht="12.75" customHeight="1" x14ac:dyDescent="0.2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</row>
    <row r="148" spans="1:31" ht="12.75" customHeight="1" x14ac:dyDescent="0.2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</row>
    <row r="149" spans="1:31" ht="12.75" customHeight="1" x14ac:dyDescent="0.2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</row>
    <row r="150" spans="1:31" ht="12.75" customHeight="1" x14ac:dyDescent="0.2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</row>
    <row r="151" spans="1:31" ht="12.75" customHeight="1" x14ac:dyDescent="0.2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</row>
    <row r="152" spans="1:31" ht="12.75" customHeight="1" x14ac:dyDescent="0.2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</row>
    <row r="153" spans="1:31" ht="12.75" customHeight="1" x14ac:dyDescent="0.2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</row>
    <row r="154" spans="1:31" ht="12.75" customHeight="1" x14ac:dyDescent="0.2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</row>
    <row r="155" spans="1:31" ht="12.75" customHeight="1" x14ac:dyDescent="0.2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</row>
    <row r="156" spans="1:31" ht="12.75" customHeight="1" x14ac:dyDescent="0.2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</row>
    <row r="157" spans="1:31" ht="12.75" customHeight="1" x14ac:dyDescent="0.2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</row>
    <row r="158" spans="1:31" ht="12.75" customHeight="1" x14ac:dyDescent="0.2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</row>
    <row r="159" spans="1:31" ht="12.75" customHeight="1" x14ac:dyDescent="0.2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</row>
    <row r="160" spans="1:31" ht="12.75" customHeight="1" x14ac:dyDescent="0.2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</row>
    <row r="161" spans="1:31" ht="12.75" customHeight="1" x14ac:dyDescent="0.2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</row>
    <row r="162" spans="1:31" ht="12.75" customHeight="1" x14ac:dyDescent="0.2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</row>
    <row r="163" spans="1:31" ht="12.75" customHeight="1" x14ac:dyDescent="0.2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</row>
    <row r="164" spans="1:31" ht="12.75" customHeight="1" x14ac:dyDescent="0.2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</row>
    <row r="165" spans="1:31" ht="12.75" customHeight="1" x14ac:dyDescent="0.2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</row>
    <row r="166" spans="1:31" ht="12.75" customHeight="1" x14ac:dyDescent="0.2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</row>
    <row r="167" spans="1:31" ht="12.75" customHeight="1" x14ac:dyDescent="0.2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</row>
    <row r="168" spans="1:31" ht="12.75" customHeight="1" x14ac:dyDescent="0.2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</row>
    <row r="169" spans="1:31" ht="12.75" customHeight="1" x14ac:dyDescent="0.2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</row>
    <row r="170" spans="1:31" ht="12.75" customHeight="1" x14ac:dyDescent="0.2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</row>
    <row r="171" spans="1:31" ht="12.75" customHeight="1" x14ac:dyDescent="0.2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</row>
    <row r="172" spans="1:31" ht="12.75" customHeight="1" x14ac:dyDescent="0.2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</row>
    <row r="173" spans="1:31" ht="12.75" customHeight="1" x14ac:dyDescent="0.2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</row>
    <row r="174" spans="1:31" ht="12.75" customHeight="1" x14ac:dyDescent="0.2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</row>
    <row r="175" spans="1:31" ht="12.75" customHeight="1" x14ac:dyDescent="0.2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</row>
    <row r="176" spans="1:31" ht="12.75" customHeight="1" x14ac:dyDescent="0.2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</row>
    <row r="177" spans="1:31" ht="12.75" customHeight="1" x14ac:dyDescent="0.2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</row>
    <row r="178" spans="1:31" ht="12.75" customHeight="1" x14ac:dyDescent="0.2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</row>
    <row r="179" spans="1:31" ht="12.75" customHeight="1" x14ac:dyDescent="0.2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</row>
    <row r="180" spans="1:31" ht="12.75" customHeight="1" x14ac:dyDescent="0.2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</row>
    <row r="181" spans="1:31" ht="12.75" customHeight="1" x14ac:dyDescent="0.2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</row>
    <row r="182" spans="1:31" ht="12.75" customHeight="1" x14ac:dyDescent="0.2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</row>
    <row r="183" spans="1:31" ht="12.75" customHeight="1" x14ac:dyDescent="0.2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</row>
    <row r="184" spans="1:31" ht="12.75" customHeight="1" x14ac:dyDescent="0.2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</row>
    <row r="185" spans="1:31" ht="12.75" customHeight="1" x14ac:dyDescent="0.2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</row>
    <row r="186" spans="1:31" ht="12.75" customHeight="1" x14ac:dyDescent="0.2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</row>
    <row r="187" spans="1:31" ht="12.75" customHeight="1" x14ac:dyDescent="0.2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</row>
    <row r="188" spans="1:31" ht="12.75" customHeight="1" x14ac:dyDescent="0.2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</row>
    <row r="189" spans="1:31" ht="12.75" customHeight="1" x14ac:dyDescent="0.2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</row>
    <row r="190" spans="1:31" ht="12.75" customHeight="1" x14ac:dyDescent="0.2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</row>
    <row r="191" spans="1:31" ht="12.75" customHeight="1" x14ac:dyDescent="0.2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</row>
    <row r="192" spans="1:31" ht="12.75" customHeight="1" x14ac:dyDescent="0.2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</row>
    <row r="193" spans="1:31" ht="12.75" customHeight="1" x14ac:dyDescent="0.2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</row>
    <row r="194" spans="1:31" ht="12.75" customHeight="1" x14ac:dyDescent="0.2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</row>
    <row r="195" spans="1:31" ht="12.75" customHeight="1" x14ac:dyDescent="0.2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</row>
    <row r="196" spans="1:31" ht="12.75" customHeight="1" x14ac:dyDescent="0.2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</row>
    <row r="197" spans="1:31" ht="12.75" customHeight="1" x14ac:dyDescent="0.2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</row>
    <row r="198" spans="1:31" ht="12.75" customHeight="1" x14ac:dyDescent="0.2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</row>
    <row r="199" spans="1:31" ht="12.75" customHeight="1" x14ac:dyDescent="0.2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</row>
    <row r="200" spans="1:31" ht="12.75" customHeight="1" x14ac:dyDescent="0.2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</row>
    <row r="201" spans="1:31" ht="12.75" customHeight="1" x14ac:dyDescent="0.2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</row>
    <row r="202" spans="1:31" ht="12.75" customHeight="1" x14ac:dyDescent="0.2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</row>
    <row r="203" spans="1:31" ht="12.75" customHeight="1" x14ac:dyDescent="0.2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</row>
    <row r="204" spans="1:31" ht="12.75" customHeight="1" x14ac:dyDescent="0.2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</row>
    <row r="205" spans="1:31" ht="12.75" customHeight="1" x14ac:dyDescent="0.2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</row>
    <row r="206" spans="1:31" ht="12.75" customHeight="1" x14ac:dyDescent="0.2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</row>
    <row r="207" spans="1:31" ht="12.75" customHeight="1" x14ac:dyDescent="0.2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</row>
    <row r="208" spans="1:31" ht="12.75" customHeight="1" x14ac:dyDescent="0.2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</row>
    <row r="209" spans="1:31" ht="12.75" customHeight="1" x14ac:dyDescent="0.2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</row>
    <row r="210" spans="1:31" ht="12.75" customHeight="1" x14ac:dyDescent="0.2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</row>
    <row r="211" spans="1:31" ht="12.75" customHeight="1" x14ac:dyDescent="0.2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</row>
    <row r="212" spans="1:31" ht="12.75" customHeight="1" x14ac:dyDescent="0.2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</row>
    <row r="213" spans="1:31" ht="12.75" customHeight="1" x14ac:dyDescent="0.2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</row>
    <row r="214" spans="1:31" ht="12.75" customHeight="1" x14ac:dyDescent="0.2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</row>
    <row r="215" spans="1:31" ht="12.75" customHeight="1" x14ac:dyDescent="0.2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</row>
    <row r="216" spans="1:31" ht="12.75" customHeight="1" x14ac:dyDescent="0.2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</row>
    <row r="217" spans="1:31" ht="12.75" customHeight="1" x14ac:dyDescent="0.2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</row>
    <row r="218" spans="1:31" ht="12.75" customHeight="1" x14ac:dyDescent="0.2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</row>
    <row r="219" spans="1:31" ht="12.75" customHeight="1" x14ac:dyDescent="0.2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</row>
    <row r="220" spans="1:31" ht="12.75" customHeight="1" x14ac:dyDescent="0.2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</row>
    <row r="221" spans="1:31" ht="12.75" customHeight="1" x14ac:dyDescent="0.2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</row>
    <row r="222" spans="1:31" ht="12.75" customHeight="1" x14ac:dyDescent="0.2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</row>
    <row r="223" spans="1:31" ht="12.75" customHeight="1" x14ac:dyDescent="0.2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</row>
    <row r="224" spans="1:31" ht="12.75" customHeight="1" x14ac:dyDescent="0.2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</row>
    <row r="225" spans="1:31" ht="12.75" customHeight="1" x14ac:dyDescent="0.2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</row>
    <row r="226" spans="1:31" ht="12.75" customHeight="1" x14ac:dyDescent="0.2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</row>
    <row r="227" spans="1:31" ht="12.75" customHeight="1" x14ac:dyDescent="0.2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</row>
    <row r="228" spans="1:31" ht="12.75" customHeight="1" x14ac:dyDescent="0.2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</row>
    <row r="229" spans="1:31" ht="12.75" customHeight="1" x14ac:dyDescent="0.2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</row>
    <row r="230" spans="1:31" ht="12.75" customHeight="1" x14ac:dyDescent="0.2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</row>
    <row r="231" spans="1:31" ht="12.75" customHeight="1" x14ac:dyDescent="0.2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</row>
    <row r="232" spans="1:31" ht="12.75" customHeight="1" x14ac:dyDescent="0.2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</row>
    <row r="233" spans="1:31" ht="12.75" customHeight="1" x14ac:dyDescent="0.2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</row>
    <row r="234" spans="1:31" ht="12.75" customHeight="1" x14ac:dyDescent="0.2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</row>
    <row r="235" spans="1:31" ht="12.75" customHeight="1" x14ac:dyDescent="0.2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</row>
    <row r="236" spans="1:31" ht="12.75" customHeight="1" x14ac:dyDescent="0.2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</row>
    <row r="237" spans="1:31" ht="12.75" customHeight="1" x14ac:dyDescent="0.2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</row>
    <row r="238" spans="1:31" ht="12.75" customHeight="1" x14ac:dyDescent="0.2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</row>
    <row r="239" spans="1:31" ht="12.75" customHeight="1" x14ac:dyDescent="0.2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</row>
    <row r="240" spans="1:31" ht="12.75" customHeight="1" x14ac:dyDescent="0.2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</row>
    <row r="241" spans="1:31" ht="12.75" customHeight="1" x14ac:dyDescent="0.2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</row>
    <row r="242" spans="1:31" ht="12.75" customHeight="1" x14ac:dyDescent="0.2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</row>
    <row r="243" spans="1:31" ht="12.75" customHeight="1" x14ac:dyDescent="0.2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</row>
    <row r="244" spans="1:31" ht="12.75" customHeight="1" x14ac:dyDescent="0.2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</row>
    <row r="245" spans="1:31" ht="12.75" customHeight="1" x14ac:dyDescent="0.2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</row>
    <row r="246" spans="1:31" ht="12.75" customHeight="1" x14ac:dyDescent="0.2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</row>
    <row r="247" spans="1:31" ht="12.75" customHeight="1" x14ac:dyDescent="0.2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</row>
    <row r="248" spans="1:31" ht="12.75" customHeight="1" x14ac:dyDescent="0.2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</row>
    <row r="249" spans="1:31" ht="12.75" customHeight="1" x14ac:dyDescent="0.2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</row>
    <row r="250" spans="1:31" ht="12.75" customHeight="1" x14ac:dyDescent="0.2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</row>
    <row r="251" spans="1:31" ht="12.75" customHeight="1" x14ac:dyDescent="0.2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</row>
    <row r="252" spans="1:31" ht="12.75" customHeight="1" x14ac:dyDescent="0.2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</row>
    <row r="253" spans="1:31" ht="12.75" customHeight="1" x14ac:dyDescent="0.2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</row>
    <row r="254" spans="1:31" ht="12.75" customHeight="1" x14ac:dyDescent="0.2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</row>
    <row r="255" spans="1:31" ht="12.75" customHeight="1" x14ac:dyDescent="0.2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</row>
    <row r="256" spans="1:31" ht="12.75" customHeight="1" x14ac:dyDescent="0.2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</row>
    <row r="257" spans="1:31" ht="12.75" customHeight="1" x14ac:dyDescent="0.2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</row>
    <row r="258" spans="1:31" ht="12.75" customHeight="1" x14ac:dyDescent="0.2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</row>
    <row r="259" spans="1:31" ht="12.75" customHeight="1" x14ac:dyDescent="0.2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</row>
    <row r="260" spans="1:31" ht="12.75" customHeight="1" x14ac:dyDescent="0.2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</row>
    <row r="261" spans="1:31" ht="12.75" customHeight="1" x14ac:dyDescent="0.2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</row>
    <row r="262" spans="1:31" ht="12.75" customHeight="1" x14ac:dyDescent="0.2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</row>
    <row r="263" spans="1:31" ht="12.75" customHeight="1" x14ac:dyDescent="0.2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</row>
    <row r="264" spans="1:31" ht="12.75" customHeight="1" x14ac:dyDescent="0.2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</row>
    <row r="265" spans="1:31" ht="12.75" customHeight="1" x14ac:dyDescent="0.2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</row>
    <row r="266" spans="1:31" ht="12.75" customHeight="1" x14ac:dyDescent="0.2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</row>
    <row r="267" spans="1:31" ht="12.75" customHeight="1" x14ac:dyDescent="0.2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</row>
    <row r="268" spans="1:31" ht="12.75" customHeight="1" x14ac:dyDescent="0.2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</row>
    <row r="269" spans="1:31" ht="12.75" customHeight="1" x14ac:dyDescent="0.2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</row>
    <row r="270" spans="1:31" ht="12.75" customHeight="1" x14ac:dyDescent="0.2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</row>
    <row r="271" spans="1:31" ht="12.75" customHeight="1" x14ac:dyDescent="0.2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</row>
    <row r="272" spans="1:31" ht="12.75" customHeight="1" x14ac:dyDescent="0.2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</row>
    <row r="273" spans="1:31" ht="12.75" customHeight="1" x14ac:dyDescent="0.2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</row>
    <row r="274" spans="1:31" ht="12.75" customHeight="1" x14ac:dyDescent="0.2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</row>
    <row r="275" spans="1:31" ht="12.75" customHeight="1" x14ac:dyDescent="0.2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</row>
    <row r="276" spans="1:31" ht="12.75" customHeight="1" x14ac:dyDescent="0.2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</row>
    <row r="277" spans="1:31" ht="12.75" customHeight="1" x14ac:dyDescent="0.2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</row>
    <row r="278" spans="1:31" ht="12.75" customHeight="1" x14ac:dyDescent="0.2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</row>
    <row r="279" spans="1:31" ht="12.75" customHeight="1" x14ac:dyDescent="0.2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</row>
    <row r="280" spans="1:31" ht="12.75" customHeight="1" x14ac:dyDescent="0.2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</row>
    <row r="281" spans="1:31" ht="12.75" customHeight="1" x14ac:dyDescent="0.2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</row>
    <row r="282" spans="1:31" ht="12.75" customHeight="1" x14ac:dyDescent="0.2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</row>
    <row r="283" spans="1:31" ht="12.75" customHeight="1" x14ac:dyDescent="0.2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</row>
    <row r="284" spans="1:31" ht="12.75" customHeight="1" x14ac:dyDescent="0.2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</row>
    <row r="285" spans="1:31" ht="12.75" customHeight="1" x14ac:dyDescent="0.2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</row>
    <row r="286" spans="1:31" ht="12.75" customHeight="1" x14ac:dyDescent="0.2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</row>
    <row r="287" spans="1:31" ht="12.75" customHeight="1" x14ac:dyDescent="0.2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</row>
    <row r="288" spans="1:31" ht="12.75" customHeight="1" x14ac:dyDescent="0.2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</row>
    <row r="289" spans="1:31" ht="12.75" customHeight="1" x14ac:dyDescent="0.2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</row>
    <row r="290" spans="1:31" ht="12.75" customHeight="1" x14ac:dyDescent="0.2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</row>
    <row r="291" spans="1:31" ht="12.75" customHeight="1" x14ac:dyDescent="0.2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</row>
    <row r="292" spans="1:31" ht="12.75" customHeight="1" x14ac:dyDescent="0.2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</row>
    <row r="293" spans="1:31" ht="12.75" customHeight="1" x14ac:dyDescent="0.2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</row>
    <row r="294" spans="1:31" ht="12.75" customHeight="1" x14ac:dyDescent="0.2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</row>
    <row r="295" spans="1:31" ht="12.75" customHeight="1" x14ac:dyDescent="0.2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</row>
    <row r="296" spans="1:31" ht="12.75" customHeight="1" x14ac:dyDescent="0.2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</row>
    <row r="297" spans="1:31" ht="12.75" customHeight="1" x14ac:dyDescent="0.2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</row>
    <row r="298" spans="1:31" ht="12.75" customHeight="1" x14ac:dyDescent="0.2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</row>
    <row r="299" spans="1:31" ht="12.75" customHeight="1" x14ac:dyDescent="0.2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</row>
    <row r="300" spans="1:31" ht="12.75" customHeight="1" x14ac:dyDescent="0.2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</row>
    <row r="301" spans="1:31" ht="12.75" customHeight="1" x14ac:dyDescent="0.2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</row>
    <row r="302" spans="1:31" ht="12.75" customHeight="1" x14ac:dyDescent="0.2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</row>
    <row r="303" spans="1:31" ht="12.75" customHeight="1" x14ac:dyDescent="0.2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</row>
    <row r="304" spans="1:31" ht="12.75" customHeight="1" x14ac:dyDescent="0.2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</row>
    <row r="305" spans="1:31" ht="12.75" customHeight="1" x14ac:dyDescent="0.2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</row>
    <row r="306" spans="1:31" ht="12.75" customHeight="1" x14ac:dyDescent="0.2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</row>
    <row r="307" spans="1:31" ht="12.75" customHeight="1" x14ac:dyDescent="0.2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</row>
    <row r="308" spans="1:31" ht="12.75" customHeight="1" x14ac:dyDescent="0.2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</row>
    <row r="309" spans="1:31" ht="12.75" customHeight="1" x14ac:dyDescent="0.2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</row>
    <row r="310" spans="1:31" ht="12.75" customHeight="1" x14ac:dyDescent="0.2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</row>
    <row r="311" spans="1:31" ht="12.75" customHeight="1" x14ac:dyDescent="0.2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</row>
    <row r="312" spans="1:31" ht="12.75" customHeight="1" x14ac:dyDescent="0.2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</row>
    <row r="313" spans="1:31" ht="12.75" customHeight="1" x14ac:dyDescent="0.2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</row>
    <row r="314" spans="1:31" ht="12.75" customHeight="1" x14ac:dyDescent="0.2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</row>
    <row r="315" spans="1:31" ht="12.75" customHeight="1" x14ac:dyDescent="0.2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</row>
    <row r="316" spans="1:31" ht="12.75" customHeight="1" x14ac:dyDescent="0.2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</row>
    <row r="317" spans="1:31" ht="12.75" customHeight="1" x14ac:dyDescent="0.2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</row>
    <row r="318" spans="1:31" ht="12.75" customHeight="1" x14ac:dyDescent="0.2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</row>
    <row r="319" spans="1:31" ht="12.75" customHeight="1" x14ac:dyDescent="0.2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</row>
    <row r="320" spans="1:31" ht="12.75" customHeight="1" x14ac:dyDescent="0.2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</row>
    <row r="321" spans="1:31" ht="12.75" customHeight="1" x14ac:dyDescent="0.2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</row>
    <row r="322" spans="1:31" ht="12.75" customHeight="1" x14ac:dyDescent="0.2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</row>
    <row r="323" spans="1:31" ht="12.75" customHeight="1" x14ac:dyDescent="0.2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</row>
    <row r="324" spans="1:31" ht="12.75" customHeight="1" x14ac:dyDescent="0.2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</row>
    <row r="325" spans="1:31" ht="12.75" customHeight="1" x14ac:dyDescent="0.2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</row>
    <row r="326" spans="1:31" ht="12.75" customHeight="1" x14ac:dyDescent="0.2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</row>
    <row r="327" spans="1:31" ht="12.75" customHeight="1" x14ac:dyDescent="0.2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</row>
    <row r="328" spans="1:31" ht="12.75" customHeight="1" x14ac:dyDescent="0.2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</row>
    <row r="329" spans="1:31" ht="12.75" customHeight="1" x14ac:dyDescent="0.2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</row>
    <row r="330" spans="1:31" ht="12.75" customHeight="1" x14ac:dyDescent="0.2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</row>
    <row r="331" spans="1:31" ht="12.75" customHeight="1" x14ac:dyDescent="0.2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</row>
    <row r="332" spans="1:31" ht="12.75" customHeight="1" x14ac:dyDescent="0.2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</row>
    <row r="333" spans="1:31" ht="12.75" customHeight="1" x14ac:dyDescent="0.2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</row>
    <row r="334" spans="1:31" ht="12.75" customHeight="1" x14ac:dyDescent="0.2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</row>
    <row r="335" spans="1:31" ht="12.75" customHeight="1" x14ac:dyDescent="0.2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</row>
    <row r="336" spans="1:31" ht="12.75" customHeight="1" x14ac:dyDescent="0.2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</row>
    <row r="337" spans="1:31" ht="12.75" customHeight="1" x14ac:dyDescent="0.2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</row>
    <row r="338" spans="1:31" ht="12.75" customHeight="1" x14ac:dyDescent="0.2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</row>
    <row r="339" spans="1:31" ht="12.75" customHeight="1" x14ac:dyDescent="0.2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</row>
    <row r="340" spans="1:31" ht="12.75" customHeight="1" x14ac:dyDescent="0.2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</row>
    <row r="341" spans="1:31" ht="12.75" customHeight="1" x14ac:dyDescent="0.2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</row>
    <row r="342" spans="1:31" ht="12.75" customHeight="1" x14ac:dyDescent="0.2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</row>
    <row r="343" spans="1:31" ht="12.75" customHeight="1" x14ac:dyDescent="0.2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</row>
    <row r="344" spans="1:31" ht="12.75" customHeight="1" x14ac:dyDescent="0.2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</row>
    <row r="345" spans="1:31" ht="12.75" customHeight="1" x14ac:dyDescent="0.2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</row>
    <row r="346" spans="1:31" ht="12.75" customHeight="1" x14ac:dyDescent="0.2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</row>
    <row r="347" spans="1:31" ht="12.75" customHeight="1" x14ac:dyDescent="0.2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</row>
    <row r="348" spans="1:31" ht="12.75" customHeight="1" x14ac:dyDescent="0.2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</row>
    <row r="349" spans="1:31" ht="12.75" customHeight="1" x14ac:dyDescent="0.2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</row>
    <row r="350" spans="1:31" ht="12.75" customHeight="1" x14ac:dyDescent="0.2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</row>
    <row r="351" spans="1:31" ht="12.75" customHeight="1" x14ac:dyDescent="0.2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</row>
    <row r="352" spans="1:31" ht="12.75" customHeight="1" x14ac:dyDescent="0.2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</row>
    <row r="353" spans="1:31" ht="12.75" customHeight="1" x14ac:dyDescent="0.2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</row>
    <row r="354" spans="1:31" ht="12.75" customHeight="1" x14ac:dyDescent="0.2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</row>
    <row r="355" spans="1:31" ht="12.75" customHeight="1" x14ac:dyDescent="0.2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</row>
    <row r="356" spans="1:31" ht="12.75" customHeight="1" x14ac:dyDescent="0.2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</row>
    <row r="357" spans="1:31" ht="12.75" customHeight="1" x14ac:dyDescent="0.2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</row>
    <row r="358" spans="1:31" ht="12.75" customHeight="1" x14ac:dyDescent="0.2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</row>
    <row r="359" spans="1:31" ht="12.75" customHeight="1" x14ac:dyDescent="0.2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</row>
    <row r="360" spans="1:31" ht="12.75" customHeight="1" x14ac:dyDescent="0.2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</row>
    <row r="361" spans="1:31" ht="12.75" customHeight="1" x14ac:dyDescent="0.2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</row>
    <row r="362" spans="1:31" ht="12.75" customHeight="1" x14ac:dyDescent="0.2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</row>
    <row r="363" spans="1:31" ht="12.75" customHeight="1" x14ac:dyDescent="0.2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</row>
    <row r="364" spans="1:31" ht="12.75" customHeight="1" x14ac:dyDescent="0.2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</row>
    <row r="365" spans="1:31" ht="12.75" customHeight="1" x14ac:dyDescent="0.2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</row>
    <row r="366" spans="1:31" ht="12.75" customHeight="1" x14ac:dyDescent="0.2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</row>
    <row r="367" spans="1:31" ht="12.75" customHeight="1" x14ac:dyDescent="0.2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</row>
    <row r="368" spans="1:31" ht="12.75" customHeight="1" x14ac:dyDescent="0.2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</row>
    <row r="369" spans="1:31" ht="12.75" customHeight="1" x14ac:dyDescent="0.2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</row>
    <row r="370" spans="1:31" ht="12.75" customHeight="1" x14ac:dyDescent="0.2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</row>
    <row r="371" spans="1:31" ht="12.75" customHeight="1" x14ac:dyDescent="0.2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</row>
    <row r="372" spans="1:31" ht="12.75" customHeight="1" x14ac:dyDescent="0.2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</row>
    <row r="373" spans="1:31" ht="12.75" customHeight="1" x14ac:dyDescent="0.2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</row>
    <row r="374" spans="1:31" ht="12.75" customHeight="1" x14ac:dyDescent="0.2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</row>
    <row r="375" spans="1:31" ht="12.75" customHeight="1" x14ac:dyDescent="0.2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</row>
    <row r="376" spans="1:31" ht="12.75" customHeight="1" x14ac:dyDescent="0.2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</row>
    <row r="377" spans="1:31" ht="12.75" customHeight="1" x14ac:dyDescent="0.2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</row>
    <row r="378" spans="1:31" ht="12.75" customHeight="1" x14ac:dyDescent="0.2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</row>
    <row r="379" spans="1:31" ht="12.75" customHeight="1" x14ac:dyDescent="0.2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</row>
    <row r="380" spans="1:31" ht="12.75" customHeight="1" x14ac:dyDescent="0.2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</row>
    <row r="381" spans="1:31" ht="12.75" customHeight="1" x14ac:dyDescent="0.2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</row>
    <row r="382" spans="1:31" ht="12.75" customHeight="1" x14ac:dyDescent="0.2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</row>
    <row r="383" spans="1:31" ht="12.75" customHeight="1" x14ac:dyDescent="0.2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</row>
    <row r="384" spans="1:31" ht="12.75" customHeight="1" x14ac:dyDescent="0.2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</row>
    <row r="385" spans="1:31" ht="12.75" customHeight="1" x14ac:dyDescent="0.2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</row>
    <row r="386" spans="1:31" ht="12.75" customHeight="1" x14ac:dyDescent="0.2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</row>
    <row r="387" spans="1:31" ht="12.75" customHeight="1" x14ac:dyDescent="0.2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</row>
    <row r="388" spans="1:31" ht="12.75" customHeight="1" x14ac:dyDescent="0.2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</row>
    <row r="389" spans="1:31" ht="12.75" customHeight="1" x14ac:dyDescent="0.2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</row>
    <row r="390" spans="1:31" ht="12.75" customHeight="1" x14ac:dyDescent="0.2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</row>
    <row r="391" spans="1:31" ht="12.75" customHeight="1" x14ac:dyDescent="0.2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</row>
    <row r="392" spans="1:31" ht="12.75" customHeight="1" x14ac:dyDescent="0.2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</row>
    <row r="393" spans="1:31" ht="12.75" customHeight="1" x14ac:dyDescent="0.2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</row>
    <row r="394" spans="1:31" ht="12.75" customHeight="1" x14ac:dyDescent="0.2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</row>
    <row r="395" spans="1:31" ht="12.75" customHeight="1" x14ac:dyDescent="0.2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</row>
    <row r="396" spans="1:31" ht="12.75" customHeight="1" x14ac:dyDescent="0.2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</row>
    <row r="397" spans="1:31" ht="12.75" customHeight="1" x14ac:dyDescent="0.2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</row>
    <row r="398" spans="1:31" ht="12.75" customHeight="1" x14ac:dyDescent="0.2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</row>
    <row r="399" spans="1:31" ht="12.75" customHeight="1" x14ac:dyDescent="0.2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</row>
    <row r="400" spans="1:31" ht="12.75" customHeight="1" x14ac:dyDescent="0.2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</row>
    <row r="401" spans="1:31" ht="12.75" customHeight="1" x14ac:dyDescent="0.2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</row>
    <row r="402" spans="1:31" ht="12.75" customHeight="1" x14ac:dyDescent="0.2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</row>
    <row r="403" spans="1:31" ht="12.75" customHeight="1" x14ac:dyDescent="0.2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</row>
    <row r="404" spans="1:31" ht="12.75" customHeight="1" x14ac:dyDescent="0.2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</row>
    <row r="405" spans="1:31" ht="12.75" customHeight="1" x14ac:dyDescent="0.2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</row>
    <row r="406" spans="1:31" ht="12.75" customHeight="1" x14ac:dyDescent="0.2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</row>
    <row r="407" spans="1:31" ht="12.75" customHeight="1" x14ac:dyDescent="0.2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</row>
    <row r="408" spans="1:31" ht="12.75" customHeight="1" x14ac:dyDescent="0.2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</row>
    <row r="409" spans="1:31" ht="12.75" customHeight="1" x14ac:dyDescent="0.2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</row>
    <row r="410" spans="1:31" ht="12.75" customHeight="1" x14ac:dyDescent="0.2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</row>
    <row r="411" spans="1:31" ht="12.75" customHeight="1" x14ac:dyDescent="0.2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</row>
    <row r="412" spans="1:31" ht="12.75" customHeight="1" x14ac:dyDescent="0.2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</row>
    <row r="413" spans="1:31" ht="12.75" customHeight="1" x14ac:dyDescent="0.2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</row>
    <row r="414" spans="1:31" ht="12.75" customHeight="1" x14ac:dyDescent="0.2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</row>
    <row r="415" spans="1:31" ht="12.75" customHeight="1" x14ac:dyDescent="0.2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</row>
    <row r="416" spans="1:31" ht="12.75" customHeight="1" x14ac:dyDescent="0.2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</row>
    <row r="417" spans="1:31" ht="12.75" customHeight="1" x14ac:dyDescent="0.2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</row>
    <row r="418" spans="1:31" ht="12.75" customHeight="1" x14ac:dyDescent="0.2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</row>
    <row r="419" spans="1:31" ht="12.75" customHeight="1" x14ac:dyDescent="0.2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</row>
    <row r="420" spans="1:31" ht="12.75" customHeight="1" x14ac:dyDescent="0.2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</row>
    <row r="421" spans="1:31" ht="12.75" customHeight="1" x14ac:dyDescent="0.2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</row>
    <row r="422" spans="1:31" ht="12.75" customHeight="1" x14ac:dyDescent="0.2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</row>
    <row r="423" spans="1:31" ht="12.75" customHeight="1" x14ac:dyDescent="0.2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</row>
    <row r="424" spans="1:31" ht="12.75" customHeight="1" x14ac:dyDescent="0.2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</row>
    <row r="425" spans="1:31" ht="12.75" customHeight="1" x14ac:dyDescent="0.2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</row>
    <row r="426" spans="1:31" ht="12.75" customHeight="1" x14ac:dyDescent="0.2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</row>
    <row r="427" spans="1:31" ht="12.75" customHeight="1" x14ac:dyDescent="0.2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</row>
    <row r="428" spans="1:31" ht="12.75" customHeight="1" x14ac:dyDescent="0.2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</row>
    <row r="429" spans="1:31" ht="12.75" customHeight="1" x14ac:dyDescent="0.2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</row>
    <row r="430" spans="1:31" ht="12.75" customHeight="1" x14ac:dyDescent="0.2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</row>
    <row r="431" spans="1:31" ht="12.75" customHeight="1" x14ac:dyDescent="0.2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</row>
    <row r="432" spans="1:31" ht="12.75" customHeight="1" x14ac:dyDescent="0.2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</row>
    <row r="433" spans="1:31" ht="12.75" customHeight="1" x14ac:dyDescent="0.2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</row>
    <row r="434" spans="1:31" ht="12.75" customHeight="1" x14ac:dyDescent="0.2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</row>
    <row r="435" spans="1:31" ht="12.75" customHeight="1" x14ac:dyDescent="0.2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</row>
    <row r="436" spans="1:31" ht="12.75" customHeight="1" x14ac:dyDescent="0.2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</row>
    <row r="437" spans="1:31" ht="12.75" customHeight="1" x14ac:dyDescent="0.2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</row>
    <row r="438" spans="1:31" ht="12.75" customHeight="1" x14ac:dyDescent="0.2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</row>
    <row r="439" spans="1:31" ht="12.75" customHeight="1" x14ac:dyDescent="0.2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</row>
    <row r="440" spans="1:31" ht="12.75" customHeight="1" x14ac:dyDescent="0.2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</row>
    <row r="441" spans="1:31" ht="12.75" customHeight="1" x14ac:dyDescent="0.2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</row>
    <row r="442" spans="1:31" ht="12.75" customHeight="1" x14ac:dyDescent="0.2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</row>
    <row r="443" spans="1:31" ht="12.75" customHeight="1" x14ac:dyDescent="0.2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</row>
    <row r="444" spans="1:31" ht="12.75" customHeight="1" x14ac:dyDescent="0.2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</row>
    <row r="445" spans="1:31" ht="12.75" customHeight="1" x14ac:dyDescent="0.2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</row>
    <row r="446" spans="1:31" ht="12.75" customHeight="1" x14ac:dyDescent="0.2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</row>
    <row r="447" spans="1:31" ht="12.75" customHeight="1" x14ac:dyDescent="0.2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</row>
    <row r="448" spans="1:31" ht="12.75" customHeight="1" x14ac:dyDescent="0.2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</row>
    <row r="449" spans="1:31" ht="12.75" customHeight="1" x14ac:dyDescent="0.2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</row>
    <row r="450" spans="1:31" ht="12.75" customHeight="1" x14ac:dyDescent="0.2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</row>
    <row r="451" spans="1:31" ht="12.75" customHeight="1" x14ac:dyDescent="0.2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</row>
    <row r="452" spans="1:31" ht="12.75" customHeight="1" x14ac:dyDescent="0.2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</row>
    <row r="453" spans="1:31" ht="12.75" customHeight="1" x14ac:dyDescent="0.2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</row>
    <row r="454" spans="1:31" ht="12.75" customHeight="1" x14ac:dyDescent="0.2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</row>
    <row r="455" spans="1:31" ht="12.75" customHeight="1" x14ac:dyDescent="0.2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</row>
    <row r="456" spans="1:31" ht="12.75" customHeight="1" x14ac:dyDescent="0.2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</row>
    <row r="457" spans="1:31" ht="12.75" customHeight="1" x14ac:dyDescent="0.2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</row>
    <row r="458" spans="1:31" ht="12.75" customHeight="1" x14ac:dyDescent="0.2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</row>
    <row r="459" spans="1:31" ht="12.75" customHeight="1" x14ac:dyDescent="0.2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</row>
    <row r="460" spans="1:31" ht="12.75" customHeight="1" x14ac:dyDescent="0.2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</row>
    <row r="461" spans="1:31" ht="12.75" customHeight="1" x14ac:dyDescent="0.2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</row>
    <row r="462" spans="1:31" ht="12.75" customHeight="1" x14ac:dyDescent="0.2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</row>
    <row r="463" spans="1:31" ht="12.75" customHeight="1" x14ac:dyDescent="0.2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</row>
    <row r="464" spans="1:31" ht="12.75" customHeight="1" x14ac:dyDescent="0.2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</row>
    <row r="465" spans="1:31" ht="12.75" customHeight="1" x14ac:dyDescent="0.2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</row>
    <row r="466" spans="1:31" ht="12.75" customHeight="1" x14ac:dyDescent="0.2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</row>
    <row r="467" spans="1:31" ht="12.75" customHeight="1" x14ac:dyDescent="0.2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</row>
    <row r="468" spans="1:31" ht="12.75" customHeight="1" x14ac:dyDescent="0.2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</row>
    <row r="469" spans="1:31" ht="12.75" customHeight="1" x14ac:dyDescent="0.2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</row>
    <row r="470" spans="1:31" ht="12.75" customHeight="1" x14ac:dyDescent="0.2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</row>
    <row r="471" spans="1:31" ht="12.75" customHeight="1" x14ac:dyDescent="0.2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</row>
    <row r="472" spans="1:31" ht="12.75" customHeight="1" x14ac:dyDescent="0.2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</row>
    <row r="473" spans="1:31" ht="12.75" customHeight="1" x14ac:dyDescent="0.2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</row>
    <row r="474" spans="1:31" ht="12.75" customHeight="1" x14ac:dyDescent="0.2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</row>
    <row r="475" spans="1:31" ht="12.75" customHeight="1" x14ac:dyDescent="0.2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</row>
    <row r="476" spans="1:31" ht="12.75" customHeight="1" x14ac:dyDescent="0.2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</row>
    <row r="477" spans="1:31" ht="12.75" customHeight="1" x14ac:dyDescent="0.2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</row>
    <row r="478" spans="1:31" ht="12.75" customHeight="1" x14ac:dyDescent="0.2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</row>
    <row r="479" spans="1:31" ht="12.75" customHeight="1" x14ac:dyDescent="0.2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</row>
    <row r="480" spans="1:31" ht="12.75" customHeight="1" x14ac:dyDescent="0.2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</row>
    <row r="481" spans="1:31" ht="12.75" customHeight="1" x14ac:dyDescent="0.2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</row>
    <row r="482" spans="1:31" ht="12.75" customHeight="1" x14ac:dyDescent="0.2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</row>
    <row r="483" spans="1:31" ht="12.75" customHeight="1" x14ac:dyDescent="0.2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</row>
    <row r="484" spans="1:31" ht="12.75" customHeight="1" x14ac:dyDescent="0.2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</row>
    <row r="485" spans="1:31" ht="12.75" customHeight="1" x14ac:dyDescent="0.2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</row>
    <row r="486" spans="1:31" ht="12.75" customHeight="1" x14ac:dyDescent="0.2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</row>
    <row r="487" spans="1:31" ht="12.75" customHeight="1" x14ac:dyDescent="0.2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</row>
    <row r="488" spans="1:31" ht="12.75" customHeight="1" x14ac:dyDescent="0.2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</row>
    <row r="489" spans="1:31" ht="12.75" customHeight="1" x14ac:dyDescent="0.2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</row>
    <row r="490" spans="1:31" ht="12.75" customHeight="1" x14ac:dyDescent="0.2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</row>
    <row r="491" spans="1:31" ht="12.75" customHeight="1" x14ac:dyDescent="0.2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</row>
    <row r="492" spans="1:31" ht="12.75" customHeight="1" x14ac:dyDescent="0.2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</row>
    <row r="493" spans="1:31" ht="12.75" customHeight="1" x14ac:dyDescent="0.2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</row>
    <row r="494" spans="1:31" ht="12.75" customHeight="1" x14ac:dyDescent="0.2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</row>
    <row r="495" spans="1:31" ht="12.75" customHeight="1" x14ac:dyDescent="0.2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</row>
    <row r="496" spans="1:31" ht="12.75" customHeight="1" x14ac:dyDescent="0.2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</row>
    <row r="497" spans="1:31" ht="12.75" customHeight="1" x14ac:dyDescent="0.2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</row>
    <row r="498" spans="1:31" ht="12.75" customHeight="1" x14ac:dyDescent="0.2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</row>
    <row r="499" spans="1:31" ht="12.75" customHeight="1" x14ac:dyDescent="0.2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</row>
    <row r="500" spans="1:31" ht="12.75" customHeight="1" x14ac:dyDescent="0.2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</row>
    <row r="501" spans="1:31" ht="12.75" customHeight="1" x14ac:dyDescent="0.2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</row>
    <row r="502" spans="1:31" ht="12.75" customHeight="1" x14ac:dyDescent="0.2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</row>
    <row r="503" spans="1:31" ht="12.75" customHeight="1" x14ac:dyDescent="0.2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</row>
    <row r="504" spans="1:31" ht="12.75" customHeight="1" x14ac:dyDescent="0.2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</row>
    <row r="505" spans="1:31" ht="12.75" customHeight="1" x14ac:dyDescent="0.2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</row>
    <row r="506" spans="1:31" ht="12.75" customHeight="1" x14ac:dyDescent="0.2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</row>
    <row r="507" spans="1:31" ht="12.75" customHeight="1" x14ac:dyDescent="0.2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</row>
    <row r="508" spans="1:31" ht="12.75" customHeight="1" x14ac:dyDescent="0.2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</row>
    <row r="509" spans="1:31" ht="12.75" customHeight="1" x14ac:dyDescent="0.2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</row>
    <row r="510" spans="1:31" ht="12.75" customHeight="1" x14ac:dyDescent="0.2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  <c r="AD510" s="135"/>
      <c r="AE510" s="135"/>
    </row>
    <row r="511" spans="1:31" ht="12.75" customHeight="1" x14ac:dyDescent="0.2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  <c r="AA511" s="135"/>
      <c r="AB511" s="135"/>
      <c r="AC511" s="135"/>
      <c r="AD511" s="135"/>
      <c r="AE511" s="135"/>
    </row>
    <row r="512" spans="1:31" ht="12.75" customHeight="1" x14ac:dyDescent="0.2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  <c r="AD512" s="135"/>
      <c r="AE512" s="135"/>
    </row>
    <row r="513" spans="1:31" ht="12.75" customHeight="1" x14ac:dyDescent="0.2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  <c r="AD513" s="135"/>
      <c r="AE513" s="135"/>
    </row>
    <row r="514" spans="1:31" ht="12.75" customHeight="1" x14ac:dyDescent="0.2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  <c r="AD514" s="135"/>
      <c r="AE514" s="135"/>
    </row>
    <row r="515" spans="1:31" ht="12.75" customHeight="1" x14ac:dyDescent="0.2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  <c r="AA515" s="135"/>
      <c r="AB515" s="135"/>
      <c r="AC515" s="135"/>
      <c r="AD515" s="135"/>
      <c r="AE515" s="135"/>
    </row>
    <row r="516" spans="1:31" ht="12.75" customHeight="1" x14ac:dyDescent="0.2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  <c r="AA516" s="135"/>
      <c r="AB516" s="135"/>
      <c r="AC516" s="135"/>
      <c r="AD516" s="135"/>
      <c r="AE516" s="135"/>
    </row>
    <row r="517" spans="1:31" ht="12.75" customHeight="1" x14ac:dyDescent="0.2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  <c r="AA517" s="135"/>
      <c r="AB517" s="135"/>
      <c r="AC517" s="135"/>
      <c r="AD517" s="135"/>
      <c r="AE517" s="135"/>
    </row>
    <row r="518" spans="1:31" ht="12.75" customHeight="1" x14ac:dyDescent="0.2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  <c r="AA518" s="135"/>
      <c r="AB518" s="135"/>
      <c r="AC518" s="135"/>
      <c r="AD518" s="135"/>
      <c r="AE518" s="135"/>
    </row>
    <row r="519" spans="1:31" ht="12.75" customHeight="1" x14ac:dyDescent="0.2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  <c r="AD519" s="135"/>
      <c r="AE519" s="135"/>
    </row>
    <row r="520" spans="1:31" ht="12.75" customHeight="1" x14ac:dyDescent="0.2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  <c r="AD520" s="135"/>
      <c r="AE520" s="135"/>
    </row>
    <row r="521" spans="1:31" ht="12.75" customHeight="1" x14ac:dyDescent="0.2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/>
      <c r="AD521" s="135"/>
      <c r="AE521" s="135"/>
    </row>
    <row r="522" spans="1:31" ht="12.75" customHeight="1" x14ac:dyDescent="0.2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  <c r="AA522" s="135"/>
      <c r="AB522" s="135"/>
      <c r="AC522" s="135"/>
      <c r="AD522" s="135"/>
      <c r="AE522" s="135"/>
    </row>
    <row r="523" spans="1:31" ht="12.75" customHeight="1" x14ac:dyDescent="0.2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  <c r="AA523" s="135"/>
      <c r="AB523" s="135"/>
      <c r="AC523" s="135"/>
      <c r="AD523" s="135"/>
      <c r="AE523" s="135"/>
    </row>
    <row r="524" spans="1:31" ht="12.75" customHeight="1" x14ac:dyDescent="0.2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  <c r="AD524" s="135"/>
      <c r="AE524" s="135"/>
    </row>
    <row r="525" spans="1:31" ht="12.75" customHeight="1" x14ac:dyDescent="0.2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  <c r="AA525" s="135"/>
      <c r="AB525" s="135"/>
      <c r="AC525" s="135"/>
      <c r="AD525" s="135"/>
      <c r="AE525" s="135"/>
    </row>
    <row r="526" spans="1:31" ht="12.75" customHeight="1" x14ac:dyDescent="0.2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  <c r="AA526" s="135"/>
      <c r="AB526" s="135"/>
      <c r="AC526" s="135"/>
      <c r="AD526" s="135"/>
      <c r="AE526" s="135"/>
    </row>
    <row r="527" spans="1:31" ht="12.75" customHeight="1" x14ac:dyDescent="0.2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  <c r="AA527" s="135"/>
      <c r="AB527" s="135"/>
      <c r="AC527" s="135"/>
      <c r="AD527" s="135"/>
      <c r="AE527" s="135"/>
    </row>
    <row r="528" spans="1:31" ht="12.75" customHeight="1" x14ac:dyDescent="0.2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  <c r="AB528" s="135"/>
      <c r="AC528" s="135"/>
      <c r="AD528" s="135"/>
      <c r="AE528" s="135"/>
    </row>
    <row r="529" spans="1:31" ht="12.75" customHeight="1" x14ac:dyDescent="0.2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  <c r="AA529" s="135"/>
      <c r="AB529" s="135"/>
      <c r="AC529" s="135"/>
      <c r="AD529" s="135"/>
      <c r="AE529" s="135"/>
    </row>
    <row r="530" spans="1:31" ht="12.75" customHeight="1" x14ac:dyDescent="0.2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  <c r="AA530" s="135"/>
      <c r="AB530" s="135"/>
      <c r="AC530" s="135"/>
      <c r="AD530" s="135"/>
      <c r="AE530" s="135"/>
    </row>
    <row r="531" spans="1:31" ht="12.75" customHeight="1" x14ac:dyDescent="0.2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  <c r="AA531" s="135"/>
      <c r="AB531" s="135"/>
      <c r="AC531" s="135"/>
      <c r="AD531" s="135"/>
      <c r="AE531" s="135"/>
    </row>
    <row r="532" spans="1:31" ht="12.75" customHeight="1" x14ac:dyDescent="0.2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  <c r="AA532" s="135"/>
      <c r="AB532" s="135"/>
      <c r="AC532" s="135"/>
      <c r="AD532" s="135"/>
      <c r="AE532" s="135"/>
    </row>
    <row r="533" spans="1:31" ht="12.75" customHeight="1" x14ac:dyDescent="0.2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  <c r="AB533" s="135"/>
      <c r="AC533" s="135"/>
      <c r="AD533" s="135"/>
      <c r="AE533" s="135"/>
    </row>
    <row r="534" spans="1:31" ht="12.75" customHeight="1" x14ac:dyDescent="0.2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  <c r="AA534" s="135"/>
      <c r="AB534" s="135"/>
      <c r="AC534" s="135"/>
      <c r="AD534" s="135"/>
      <c r="AE534" s="135"/>
    </row>
    <row r="535" spans="1:31" ht="12.75" customHeight="1" x14ac:dyDescent="0.2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  <c r="AA535" s="135"/>
      <c r="AB535" s="135"/>
      <c r="AC535" s="135"/>
      <c r="AD535" s="135"/>
      <c r="AE535" s="135"/>
    </row>
    <row r="536" spans="1:31" ht="12.75" customHeight="1" x14ac:dyDescent="0.2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  <c r="AD536" s="135"/>
      <c r="AE536" s="135"/>
    </row>
    <row r="537" spans="1:31" ht="12.75" customHeight="1" x14ac:dyDescent="0.2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  <c r="AD537" s="135"/>
      <c r="AE537" s="135"/>
    </row>
    <row r="538" spans="1:31" ht="12.75" customHeight="1" x14ac:dyDescent="0.2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  <c r="AD538" s="135"/>
      <c r="AE538" s="135"/>
    </row>
    <row r="539" spans="1:31" ht="12.75" customHeight="1" x14ac:dyDescent="0.2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  <c r="AB539" s="135"/>
      <c r="AC539" s="135"/>
      <c r="AD539" s="135"/>
      <c r="AE539" s="135"/>
    </row>
    <row r="540" spans="1:31" ht="12.75" customHeight="1" x14ac:dyDescent="0.2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  <c r="AA540" s="135"/>
      <c r="AB540" s="135"/>
      <c r="AC540" s="135"/>
      <c r="AD540" s="135"/>
      <c r="AE540" s="135"/>
    </row>
    <row r="541" spans="1:31" ht="12.75" customHeight="1" x14ac:dyDescent="0.2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  <c r="AB541" s="135"/>
      <c r="AC541" s="135"/>
      <c r="AD541" s="135"/>
      <c r="AE541" s="135"/>
    </row>
    <row r="542" spans="1:31" ht="12.75" customHeight="1" x14ac:dyDescent="0.2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  <c r="AD542" s="135"/>
      <c r="AE542" s="135"/>
    </row>
    <row r="543" spans="1:31" ht="12.75" customHeight="1" x14ac:dyDescent="0.2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  <c r="AA543" s="135"/>
      <c r="AB543" s="135"/>
      <c r="AC543" s="135"/>
      <c r="AD543" s="135"/>
      <c r="AE543" s="135"/>
    </row>
    <row r="544" spans="1:31" ht="12.75" customHeight="1" x14ac:dyDescent="0.2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  <c r="AA544" s="135"/>
      <c r="AB544" s="135"/>
      <c r="AC544" s="135"/>
      <c r="AD544" s="135"/>
      <c r="AE544" s="135"/>
    </row>
    <row r="545" spans="1:31" ht="12.75" customHeight="1" x14ac:dyDescent="0.2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  <c r="AA545" s="135"/>
      <c r="AB545" s="135"/>
      <c r="AC545" s="135"/>
      <c r="AD545" s="135"/>
      <c r="AE545" s="135"/>
    </row>
    <row r="546" spans="1:31" ht="12.75" customHeight="1" x14ac:dyDescent="0.2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  <c r="AA546" s="135"/>
      <c r="AB546" s="135"/>
      <c r="AC546" s="135"/>
      <c r="AD546" s="135"/>
      <c r="AE546" s="135"/>
    </row>
    <row r="547" spans="1:31" ht="12.75" customHeight="1" x14ac:dyDescent="0.2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  <c r="AA547" s="135"/>
      <c r="AB547" s="135"/>
      <c r="AC547" s="135"/>
      <c r="AD547" s="135"/>
      <c r="AE547" s="135"/>
    </row>
    <row r="548" spans="1:31" ht="12.75" customHeight="1" x14ac:dyDescent="0.2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  <c r="AA548" s="135"/>
      <c r="AB548" s="135"/>
      <c r="AC548" s="135"/>
      <c r="AD548" s="135"/>
      <c r="AE548" s="135"/>
    </row>
    <row r="549" spans="1:31" ht="12.75" customHeight="1" x14ac:dyDescent="0.2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  <c r="AA549" s="135"/>
      <c r="AB549" s="135"/>
      <c r="AC549" s="135"/>
      <c r="AD549" s="135"/>
      <c r="AE549" s="135"/>
    </row>
    <row r="550" spans="1:31" ht="12.75" customHeight="1" x14ac:dyDescent="0.2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  <c r="AA550" s="135"/>
      <c r="AB550" s="135"/>
      <c r="AC550" s="135"/>
      <c r="AD550" s="135"/>
      <c r="AE550" s="135"/>
    </row>
    <row r="551" spans="1:31" ht="12.75" customHeight="1" x14ac:dyDescent="0.2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  <c r="AA551" s="135"/>
      <c r="AB551" s="135"/>
      <c r="AC551" s="135"/>
      <c r="AD551" s="135"/>
      <c r="AE551" s="135"/>
    </row>
    <row r="552" spans="1:31" ht="12.75" customHeight="1" x14ac:dyDescent="0.2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  <c r="AA552" s="135"/>
      <c r="AB552" s="135"/>
      <c r="AC552" s="135"/>
      <c r="AD552" s="135"/>
      <c r="AE552" s="135"/>
    </row>
    <row r="553" spans="1:31" ht="12.75" customHeight="1" x14ac:dyDescent="0.2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  <c r="AA553" s="135"/>
      <c r="AB553" s="135"/>
      <c r="AC553" s="135"/>
      <c r="AD553" s="135"/>
      <c r="AE553" s="135"/>
    </row>
    <row r="554" spans="1:31" ht="12.75" customHeight="1" x14ac:dyDescent="0.2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  <c r="AA554" s="135"/>
      <c r="AB554" s="135"/>
      <c r="AC554" s="135"/>
      <c r="AD554" s="135"/>
      <c r="AE554" s="135"/>
    </row>
    <row r="555" spans="1:31" ht="12.75" customHeight="1" x14ac:dyDescent="0.2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  <c r="AA555" s="135"/>
      <c r="AB555" s="135"/>
      <c r="AC555" s="135"/>
      <c r="AD555" s="135"/>
      <c r="AE555" s="135"/>
    </row>
    <row r="556" spans="1:31" ht="12.75" customHeight="1" x14ac:dyDescent="0.2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  <c r="AA556" s="135"/>
      <c r="AB556" s="135"/>
      <c r="AC556" s="135"/>
      <c r="AD556" s="135"/>
      <c r="AE556" s="135"/>
    </row>
    <row r="557" spans="1:31" ht="12.75" customHeight="1" x14ac:dyDescent="0.2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  <c r="AA557" s="135"/>
      <c r="AB557" s="135"/>
      <c r="AC557" s="135"/>
      <c r="AD557" s="135"/>
      <c r="AE557" s="135"/>
    </row>
    <row r="558" spans="1:31" ht="12.75" customHeight="1" x14ac:dyDescent="0.2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  <c r="AA558" s="135"/>
      <c r="AB558" s="135"/>
      <c r="AC558" s="135"/>
      <c r="AD558" s="135"/>
      <c r="AE558" s="135"/>
    </row>
    <row r="559" spans="1:31" ht="12.75" customHeight="1" x14ac:dyDescent="0.2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  <c r="AA559" s="135"/>
      <c r="AB559" s="135"/>
      <c r="AC559" s="135"/>
      <c r="AD559" s="135"/>
      <c r="AE559" s="135"/>
    </row>
    <row r="560" spans="1:31" ht="12.75" customHeight="1" x14ac:dyDescent="0.2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  <c r="AA560" s="135"/>
      <c r="AB560" s="135"/>
      <c r="AC560" s="135"/>
      <c r="AD560" s="135"/>
      <c r="AE560" s="135"/>
    </row>
    <row r="561" spans="1:31" ht="12.75" customHeight="1" x14ac:dyDescent="0.2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  <c r="AB561" s="135"/>
      <c r="AC561" s="135"/>
      <c r="AD561" s="135"/>
      <c r="AE561" s="135"/>
    </row>
    <row r="562" spans="1:31" ht="12.75" customHeight="1" x14ac:dyDescent="0.2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  <c r="AA562" s="135"/>
      <c r="AB562" s="135"/>
      <c r="AC562" s="135"/>
      <c r="AD562" s="135"/>
      <c r="AE562" s="135"/>
    </row>
    <row r="563" spans="1:31" ht="12.75" customHeight="1" x14ac:dyDescent="0.2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  <c r="AA563" s="135"/>
      <c r="AB563" s="135"/>
      <c r="AC563" s="135"/>
      <c r="AD563" s="135"/>
      <c r="AE563" s="135"/>
    </row>
    <row r="564" spans="1:31" ht="12.75" customHeight="1" x14ac:dyDescent="0.2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  <c r="AB564" s="135"/>
      <c r="AC564" s="135"/>
      <c r="AD564" s="135"/>
      <c r="AE564" s="135"/>
    </row>
    <row r="565" spans="1:31" ht="12.75" customHeight="1" x14ac:dyDescent="0.2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  <c r="AA565" s="135"/>
      <c r="AB565" s="135"/>
      <c r="AC565" s="135"/>
      <c r="AD565" s="135"/>
      <c r="AE565" s="135"/>
    </row>
    <row r="566" spans="1:31" ht="12.75" customHeight="1" x14ac:dyDescent="0.2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  <c r="AA566" s="135"/>
      <c r="AB566" s="135"/>
      <c r="AC566" s="135"/>
      <c r="AD566" s="135"/>
      <c r="AE566" s="135"/>
    </row>
    <row r="567" spans="1:31" ht="12.75" customHeight="1" x14ac:dyDescent="0.2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  <c r="AA567" s="135"/>
      <c r="AB567" s="135"/>
      <c r="AC567" s="135"/>
      <c r="AD567" s="135"/>
      <c r="AE567" s="135"/>
    </row>
    <row r="568" spans="1:31" ht="12.75" customHeight="1" x14ac:dyDescent="0.2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  <c r="AA568" s="135"/>
      <c r="AB568" s="135"/>
      <c r="AC568" s="135"/>
      <c r="AD568" s="135"/>
      <c r="AE568" s="135"/>
    </row>
    <row r="569" spans="1:31" ht="12.75" customHeight="1" x14ac:dyDescent="0.2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  <c r="AA569" s="135"/>
      <c r="AB569" s="135"/>
      <c r="AC569" s="135"/>
      <c r="AD569" s="135"/>
      <c r="AE569" s="135"/>
    </row>
    <row r="570" spans="1:31" ht="12.75" customHeight="1" x14ac:dyDescent="0.2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  <c r="AA570" s="135"/>
      <c r="AB570" s="135"/>
      <c r="AC570" s="135"/>
      <c r="AD570" s="135"/>
      <c r="AE570" s="135"/>
    </row>
    <row r="571" spans="1:31" ht="12.75" customHeight="1" x14ac:dyDescent="0.2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  <c r="AA571" s="135"/>
      <c r="AB571" s="135"/>
      <c r="AC571" s="135"/>
      <c r="AD571" s="135"/>
      <c r="AE571" s="135"/>
    </row>
    <row r="572" spans="1:31" ht="12.75" customHeight="1" x14ac:dyDescent="0.2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  <c r="AA572" s="135"/>
      <c r="AB572" s="135"/>
      <c r="AC572" s="135"/>
      <c r="AD572" s="135"/>
      <c r="AE572" s="135"/>
    </row>
    <row r="573" spans="1:31" ht="12.75" customHeight="1" x14ac:dyDescent="0.2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  <c r="AA573" s="135"/>
      <c r="AB573" s="135"/>
      <c r="AC573" s="135"/>
      <c r="AD573" s="135"/>
      <c r="AE573" s="135"/>
    </row>
    <row r="574" spans="1:31" ht="12.75" customHeight="1" x14ac:dyDescent="0.2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  <c r="AA574" s="135"/>
      <c r="AB574" s="135"/>
      <c r="AC574" s="135"/>
      <c r="AD574" s="135"/>
      <c r="AE574" s="135"/>
    </row>
    <row r="575" spans="1:31" ht="12.75" customHeight="1" x14ac:dyDescent="0.2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  <c r="AA575" s="135"/>
      <c r="AB575" s="135"/>
      <c r="AC575" s="135"/>
      <c r="AD575" s="135"/>
      <c r="AE575" s="135"/>
    </row>
    <row r="576" spans="1:31" ht="12.75" customHeight="1" x14ac:dyDescent="0.2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  <c r="AA576" s="135"/>
      <c r="AB576" s="135"/>
      <c r="AC576" s="135"/>
      <c r="AD576" s="135"/>
      <c r="AE576" s="135"/>
    </row>
    <row r="577" spans="1:31" ht="12.75" customHeight="1" x14ac:dyDescent="0.2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  <c r="AA577" s="135"/>
      <c r="AB577" s="135"/>
      <c r="AC577" s="135"/>
      <c r="AD577" s="135"/>
      <c r="AE577" s="135"/>
    </row>
    <row r="578" spans="1:31" ht="12.75" customHeight="1" x14ac:dyDescent="0.2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  <c r="AA578" s="135"/>
      <c r="AB578" s="135"/>
      <c r="AC578" s="135"/>
      <c r="AD578" s="135"/>
      <c r="AE578" s="135"/>
    </row>
    <row r="579" spans="1:31" ht="12.75" customHeight="1" x14ac:dyDescent="0.2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  <c r="AA579" s="135"/>
      <c r="AB579" s="135"/>
      <c r="AC579" s="135"/>
      <c r="AD579" s="135"/>
      <c r="AE579" s="135"/>
    </row>
    <row r="580" spans="1:31" ht="12.75" customHeight="1" x14ac:dyDescent="0.2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  <c r="AA580" s="135"/>
      <c r="AB580" s="135"/>
      <c r="AC580" s="135"/>
      <c r="AD580" s="135"/>
      <c r="AE580" s="135"/>
    </row>
    <row r="581" spans="1:31" ht="12.75" customHeight="1" x14ac:dyDescent="0.2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  <c r="AA581" s="135"/>
      <c r="AB581" s="135"/>
      <c r="AC581" s="135"/>
      <c r="AD581" s="135"/>
      <c r="AE581" s="135"/>
    </row>
    <row r="582" spans="1:31" ht="12.75" customHeight="1" x14ac:dyDescent="0.2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  <c r="AA582" s="135"/>
      <c r="AB582" s="135"/>
      <c r="AC582" s="135"/>
      <c r="AD582" s="135"/>
      <c r="AE582" s="135"/>
    </row>
    <row r="583" spans="1:31" ht="12.75" customHeight="1" x14ac:dyDescent="0.2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  <c r="AA583" s="135"/>
      <c r="AB583" s="135"/>
      <c r="AC583" s="135"/>
      <c r="AD583" s="135"/>
      <c r="AE583" s="135"/>
    </row>
    <row r="584" spans="1:31" ht="12.75" customHeight="1" x14ac:dyDescent="0.2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  <c r="AD584" s="135"/>
      <c r="AE584" s="135"/>
    </row>
    <row r="585" spans="1:31" ht="12.75" customHeight="1" x14ac:dyDescent="0.2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  <c r="AA585" s="135"/>
      <c r="AB585" s="135"/>
      <c r="AC585" s="135"/>
      <c r="AD585" s="135"/>
      <c r="AE585" s="135"/>
    </row>
    <row r="586" spans="1:31" ht="12.75" customHeight="1" x14ac:dyDescent="0.2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  <c r="AA586" s="135"/>
      <c r="AB586" s="135"/>
      <c r="AC586" s="135"/>
      <c r="AD586" s="135"/>
      <c r="AE586" s="135"/>
    </row>
    <row r="587" spans="1:31" ht="12.75" customHeight="1" x14ac:dyDescent="0.2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  <c r="AA587" s="135"/>
      <c r="AB587" s="135"/>
      <c r="AC587" s="135"/>
      <c r="AD587" s="135"/>
      <c r="AE587" s="135"/>
    </row>
    <row r="588" spans="1:31" ht="12.75" customHeight="1" x14ac:dyDescent="0.2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  <c r="AA588" s="135"/>
      <c r="AB588" s="135"/>
      <c r="AC588" s="135"/>
      <c r="AD588" s="135"/>
      <c r="AE588" s="135"/>
    </row>
    <row r="589" spans="1:31" ht="12.75" customHeight="1" x14ac:dyDescent="0.2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  <c r="AA589" s="135"/>
      <c r="AB589" s="135"/>
      <c r="AC589" s="135"/>
      <c r="AD589" s="135"/>
      <c r="AE589" s="135"/>
    </row>
    <row r="590" spans="1:31" ht="12.75" customHeight="1" x14ac:dyDescent="0.2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  <c r="AB590" s="135"/>
      <c r="AC590" s="135"/>
      <c r="AD590" s="135"/>
      <c r="AE590" s="135"/>
    </row>
    <row r="591" spans="1:31" ht="12.75" customHeight="1" x14ac:dyDescent="0.2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  <c r="AD591" s="135"/>
      <c r="AE591" s="135"/>
    </row>
    <row r="592" spans="1:31" ht="12.75" customHeight="1" x14ac:dyDescent="0.2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  <c r="AD592" s="135"/>
      <c r="AE592" s="135"/>
    </row>
    <row r="593" spans="1:31" ht="12.75" customHeight="1" x14ac:dyDescent="0.2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  <c r="AD593" s="135"/>
      <c r="AE593" s="135"/>
    </row>
    <row r="594" spans="1:31" ht="12.75" customHeight="1" x14ac:dyDescent="0.2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  <c r="AB594" s="135"/>
      <c r="AC594" s="135"/>
      <c r="AD594" s="135"/>
      <c r="AE594" s="135"/>
    </row>
    <row r="595" spans="1:31" ht="12.75" customHeight="1" x14ac:dyDescent="0.2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  <c r="AA595" s="135"/>
      <c r="AB595" s="135"/>
      <c r="AC595" s="135"/>
      <c r="AD595" s="135"/>
      <c r="AE595" s="135"/>
    </row>
    <row r="596" spans="1:31" ht="12.75" customHeight="1" x14ac:dyDescent="0.2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  <c r="AA596" s="135"/>
      <c r="AB596" s="135"/>
      <c r="AC596" s="135"/>
      <c r="AD596" s="135"/>
      <c r="AE596" s="135"/>
    </row>
    <row r="597" spans="1:31" ht="12.75" customHeight="1" x14ac:dyDescent="0.2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  <c r="AA597" s="135"/>
      <c r="AB597" s="135"/>
      <c r="AC597" s="135"/>
      <c r="AD597" s="135"/>
      <c r="AE597" s="135"/>
    </row>
    <row r="598" spans="1:31" ht="12.75" customHeight="1" x14ac:dyDescent="0.2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  <c r="AA598" s="135"/>
      <c r="AB598" s="135"/>
      <c r="AC598" s="135"/>
      <c r="AD598" s="135"/>
      <c r="AE598" s="135"/>
    </row>
    <row r="599" spans="1:31" ht="12.75" customHeight="1" x14ac:dyDescent="0.2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  <c r="AA599" s="135"/>
      <c r="AB599" s="135"/>
      <c r="AC599" s="135"/>
      <c r="AD599" s="135"/>
      <c r="AE599" s="135"/>
    </row>
    <row r="600" spans="1:31" ht="12.75" customHeight="1" x14ac:dyDescent="0.2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  <c r="AA600" s="135"/>
      <c r="AB600" s="135"/>
      <c r="AC600" s="135"/>
      <c r="AD600" s="135"/>
      <c r="AE600" s="135"/>
    </row>
    <row r="601" spans="1:31" ht="12.75" customHeight="1" x14ac:dyDescent="0.2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  <c r="AA601" s="135"/>
      <c r="AB601" s="135"/>
      <c r="AC601" s="135"/>
      <c r="AD601" s="135"/>
      <c r="AE601" s="135"/>
    </row>
    <row r="602" spans="1:31" ht="12.75" customHeight="1" x14ac:dyDescent="0.2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  <c r="AA602" s="135"/>
      <c r="AB602" s="135"/>
      <c r="AC602" s="135"/>
      <c r="AD602" s="135"/>
      <c r="AE602" s="135"/>
    </row>
    <row r="603" spans="1:31" ht="12.75" customHeight="1" x14ac:dyDescent="0.2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  <c r="AA603" s="135"/>
      <c r="AB603" s="135"/>
      <c r="AC603" s="135"/>
      <c r="AD603" s="135"/>
      <c r="AE603" s="135"/>
    </row>
    <row r="604" spans="1:31" ht="12.75" customHeight="1" x14ac:dyDescent="0.2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  <c r="AA604" s="135"/>
      <c r="AB604" s="135"/>
      <c r="AC604" s="135"/>
      <c r="AD604" s="135"/>
      <c r="AE604" s="135"/>
    </row>
    <row r="605" spans="1:31" ht="12.75" customHeight="1" x14ac:dyDescent="0.2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  <c r="AA605" s="135"/>
      <c r="AB605" s="135"/>
      <c r="AC605" s="135"/>
      <c r="AD605" s="135"/>
      <c r="AE605" s="135"/>
    </row>
    <row r="606" spans="1:31" ht="12.75" customHeight="1" x14ac:dyDescent="0.2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  <c r="AA606" s="135"/>
      <c r="AB606" s="135"/>
      <c r="AC606" s="135"/>
      <c r="AD606" s="135"/>
      <c r="AE606" s="135"/>
    </row>
    <row r="607" spans="1:31" ht="12.75" customHeight="1" x14ac:dyDescent="0.2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  <c r="AA607" s="135"/>
      <c r="AB607" s="135"/>
      <c r="AC607" s="135"/>
      <c r="AD607" s="135"/>
      <c r="AE607" s="135"/>
    </row>
    <row r="608" spans="1:31" ht="12.75" customHeight="1" x14ac:dyDescent="0.2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  <c r="AA608" s="135"/>
      <c r="AB608" s="135"/>
      <c r="AC608" s="135"/>
      <c r="AD608" s="135"/>
      <c r="AE608" s="135"/>
    </row>
    <row r="609" spans="1:31" ht="12.75" customHeight="1" x14ac:dyDescent="0.2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  <c r="AA609" s="135"/>
      <c r="AB609" s="135"/>
      <c r="AC609" s="135"/>
      <c r="AD609" s="135"/>
      <c r="AE609" s="135"/>
    </row>
    <row r="610" spans="1:31" ht="12.75" customHeight="1" x14ac:dyDescent="0.2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  <c r="AA610" s="135"/>
      <c r="AB610" s="135"/>
      <c r="AC610" s="135"/>
      <c r="AD610" s="135"/>
      <c r="AE610" s="135"/>
    </row>
    <row r="611" spans="1:31" ht="12.75" customHeight="1" x14ac:dyDescent="0.2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  <c r="AA611" s="135"/>
      <c r="AB611" s="135"/>
      <c r="AC611" s="135"/>
      <c r="AD611" s="135"/>
      <c r="AE611" s="135"/>
    </row>
    <row r="612" spans="1:31" ht="12.75" customHeight="1" x14ac:dyDescent="0.2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  <c r="AA612" s="135"/>
      <c r="AB612" s="135"/>
      <c r="AC612" s="135"/>
      <c r="AD612" s="135"/>
      <c r="AE612" s="135"/>
    </row>
    <row r="613" spans="1:31" ht="12.75" customHeight="1" x14ac:dyDescent="0.2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  <c r="AA613" s="135"/>
      <c r="AB613" s="135"/>
      <c r="AC613" s="135"/>
      <c r="AD613" s="135"/>
      <c r="AE613" s="135"/>
    </row>
    <row r="614" spans="1:31" ht="12.75" customHeight="1" x14ac:dyDescent="0.2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  <c r="AA614" s="135"/>
      <c r="AB614" s="135"/>
      <c r="AC614" s="135"/>
      <c r="AD614" s="135"/>
      <c r="AE614" s="135"/>
    </row>
    <row r="615" spans="1:31" ht="12.75" customHeight="1" x14ac:dyDescent="0.2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  <c r="AA615" s="135"/>
      <c r="AB615" s="135"/>
      <c r="AC615" s="135"/>
      <c r="AD615" s="135"/>
      <c r="AE615" s="135"/>
    </row>
    <row r="616" spans="1:31" ht="12.75" customHeight="1" x14ac:dyDescent="0.2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  <c r="AA616" s="135"/>
      <c r="AB616" s="135"/>
      <c r="AC616" s="135"/>
      <c r="AD616" s="135"/>
      <c r="AE616" s="135"/>
    </row>
    <row r="617" spans="1:31" ht="12.75" customHeight="1" x14ac:dyDescent="0.2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  <c r="AA617" s="135"/>
      <c r="AB617" s="135"/>
      <c r="AC617" s="135"/>
      <c r="AD617" s="135"/>
      <c r="AE617" s="135"/>
    </row>
    <row r="618" spans="1:31" ht="12.75" customHeight="1" x14ac:dyDescent="0.2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  <c r="AA618" s="135"/>
      <c r="AB618" s="135"/>
      <c r="AC618" s="135"/>
      <c r="AD618" s="135"/>
      <c r="AE618" s="135"/>
    </row>
    <row r="619" spans="1:31" ht="12.75" customHeight="1" x14ac:dyDescent="0.2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  <c r="AA619" s="135"/>
      <c r="AB619" s="135"/>
      <c r="AC619" s="135"/>
      <c r="AD619" s="135"/>
      <c r="AE619" s="135"/>
    </row>
    <row r="620" spans="1:31" ht="12.75" customHeight="1" x14ac:dyDescent="0.2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  <c r="AA620" s="135"/>
      <c r="AB620" s="135"/>
      <c r="AC620" s="135"/>
      <c r="AD620" s="135"/>
      <c r="AE620" s="135"/>
    </row>
    <row r="621" spans="1:31" ht="12.75" customHeight="1" x14ac:dyDescent="0.2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  <c r="AA621" s="135"/>
      <c r="AB621" s="135"/>
      <c r="AC621" s="135"/>
      <c r="AD621" s="135"/>
      <c r="AE621" s="135"/>
    </row>
    <row r="622" spans="1:31" ht="12.75" customHeight="1" x14ac:dyDescent="0.2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  <c r="AA622" s="135"/>
      <c r="AB622" s="135"/>
      <c r="AC622" s="135"/>
      <c r="AD622" s="135"/>
      <c r="AE622" s="135"/>
    </row>
    <row r="623" spans="1:31" ht="12.75" customHeight="1" x14ac:dyDescent="0.2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  <c r="AA623" s="135"/>
      <c r="AB623" s="135"/>
      <c r="AC623" s="135"/>
      <c r="AD623" s="135"/>
      <c r="AE623" s="135"/>
    </row>
    <row r="624" spans="1:31" ht="12.75" customHeight="1" x14ac:dyDescent="0.2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  <c r="AA624" s="135"/>
      <c r="AB624" s="135"/>
      <c r="AC624" s="135"/>
      <c r="AD624" s="135"/>
      <c r="AE624" s="135"/>
    </row>
    <row r="625" spans="1:31" ht="12.75" customHeight="1" x14ac:dyDescent="0.2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  <c r="AA625" s="135"/>
      <c r="AB625" s="135"/>
      <c r="AC625" s="135"/>
      <c r="AD625" s="135"/>
      <c r="AE625" s="135"/>
    </row>
    <row r="626" spans="1:31" ht="12.75" customHeight="1" x14ac:dyDescent="0.2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  <c r="AA626" s="135"/>
      <c r="AB626" s="135"/>
      <c r="AC626" s="135"/>
      <c r="AD626" s="135"/>
      <c r="AE626" s="135"/>
    </row>
    <row r="627" spans="1:31" ht="12.75" customHeight="1" x14ac:dyDescent="0.2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  <c r="AA627" s="135"/>
      <c r="AB627" s="135"/>
      <c r="AC627" s="135"/>
      <c r="AD627" s="135"/>
      <c r="AE627" s="135"/>
    </row>
    <row r="628" spans="1:31" ht="12.75" customHeight="1" x14ac:dyDescent="0.2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  <c r="AA628" s="135"/>
      <c r="AB628" s="135"/>
      <c r="AC628" s="135"/>
      <c r="AD628" s="135"/>
      <c r="AE628" s="135"/>
    </row>
    <row r="629" spans="1:31" ht="12.75" customHeight="1" x14ac:dyDescent="0.2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  <c r="AA629" s="135"/>
      <c r="AB629" s="135"/>
      <c r="AC629" s="135"/>
      <c r="AD629" s="135"/>
      <c r="AE629" s="135"/>
    </row>
    <row r="630" spans="1:31" ht="12.75" customHeight="1" x14ac:dyDescent="0.2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  <c r="AA630" s="135"/>
      <c r="AB630" s="135"/>
      <c r="AC630" s="135"/>
      <c r="AD630" s="135"/>
      <c r="AE630" s="135"/>
    </row>
    <row r="631" spans="1:31" ht="12.75" customHeight="1" x14ac:dyDescent="0.2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</row>
    <row r="632" spans="1:31" ht="12.75" customHeight="1" x14ac:dyDescent="0.2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</row>
    <row r="633" spans="1:31" ht="12.75" customHeight="1" x14ac:dyDescent="0.2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</row>
    <row r="634" spans="1:31" ht="12.75" customHeight="1" x14ac:dyDescent="0.2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</row>
    <row r="635" spans="1:31" ht="12.75" customHeight="1" x14ac:dyDescent="0.2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</row>
    <row r="636" spans="1:31" ht="12.75" customHeight="1" x14ac:dyDescent="0.2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</row>
    <row r="637" spans="1:31" ht="12.75" customHeight="1" x14ac:dyDescent="0.2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</row>
    <row r="638" spans="1:31" ht="12.75" customHeight="1" x14ac:dyDescent="0.2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</row>
    <row r="639" spans="1:31" ht="12.75" customHeight="1" x14ac:dyDescent="0.2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</row>
    <row r="640" spans="1:31" ht="12.75" customHeight="1" x14ac:dyDescent="0.2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</row>
    <row r="641" spans="1:31" ht="12.75" customHeight="1" x14ac:dyDescent="0.2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</row>
    <row r="642" spans="1:31" ht="12.75" customHeight="1" x14ac:dyDescent="0.2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</row>
    <row r="643" spans="1:31" ht="12.75" customHeight="1" x14ac:dyDescent="0.2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</row>
    <row r="644" spans="1:31" ht="12.75" customHeight="1" x14ac:dyDescent="0.2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</row>
    <row r="645" spans="1:31" ht="12.75" customHeight="1" x14ac:dyDescent="0.2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</row>
    <row r="646" spans="1:31" ht="12.75" customHeight="1" x14ac:dyDescent="0.2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</row>
    <row r="647" spans="1:31" ht="12.75" customHeight="1" x14ac:dyDescent="0.2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</row>
    <row r="648" spans="1:31" ht="12.75" customHeight="1" x14ac:dyDescent="0.2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</row>
    <row r="649" spans="1:31" ht="12.75" customHeight="1" x14ac:dyDescent="0.2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</row>
    <row r="650" spans="1:31" ht="12.75" customHeight="1" x14ac:dyDescent="0.2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</row>
    <row r="651" spans="1:31" ht="12.75" customHeight="1" x14ac:dyDescent="0.2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</row>
    <row r="652" spans="1:31" ht="12.75" customHeight="1" x14ac:dyDescent="0.2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</row>
    <row r="653" spans="1:31" ht="12.75" customHeight="1" x14ac:dyDescent="0.2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</row>
    <row r="654" spans="1:31" ht="12.75" customHeight="1" x14ac:dyDescent="0.2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</row>
    <row r="655" spans="1:31" ht="12.75" customHeight="1" x14ac:dyDescent="0.2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</row>
    <row r="656" spans="1:31" ht="12.75" customHeight="1" x14ac:dyDescent="0.2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</row>
    <row r="657" spans="1:31" ht="12.75" customHeight="1" x14ac:dyDescent="0.2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</row>
    <row r="658" spans="1:31" ht="12.75" customHeight="1" x14ac:dyDescent="0.2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</row>
    <row r="659" spans="1:31" ht="12.75" customHeight="1" x14ac:dyDescent="0.2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</row>
    <row r="660" spans="1:31" ht="12.75" customHeight="1" x14ac:dyDescent="0.2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</row>
    <row r="661" spans="1:31" ht="12.75" customHeight="1" x14ac:dyDescent="0.2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</row>
    <row r="662" spans="1:31" ht="12.75" customHeight="1" x14ac:dyDescent="0.2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</row>
    <row r="663" spans="1:31" ht="12.75" customHeight="1" x14ac:dyDescent="0.2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</row>
    <row r="664" spans="1:31" ht="12.75" customHeight="1" x14ac:dyDescent="0.2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</row>
    <row r="665" spans="1:31" ht="12.75" customHeight="1" x14ac:dyDescent="0.2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</row>
    <row r="666" spans="1:31" ht="12.75" customHeight="1" x14ac:dyDescent="0.2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</row>
    <row r="667" spans="1:31" ht="12.75" customHeight="1" x14ac:dyDescent="0.2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</row>
    <row r="668" spans="1:31" ht="12.75" customHeight="1" x14ac:dyDescent="0.2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</row>
    <row r="669" spans="1:31" ht="12.75" customHeight="1" x14ac:dyDescent="0.2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</row>
    <row r="670" spans="1:31" ht="12.75" customHeight="1" x14ac:dyDescent="0.2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</row>
    <row r="671" spans="1:31" ht="12.75" customHeight="1" x14ac:dyDescent="0.2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</row>
    <row r="672" spans="1:31" ht="12.75" customHeight="1" x14ac:dyDescent="0.2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</row>
    <row r="673" spans="1:31" ht="12.75" customHeight="1" x14ac:dyDescent="0.2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</row>
    <row r="674" spans="1:31" ht="12.75" customHeight="1" x14ac:dyDescent="0.2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</row>
    <row r="675" spans="1:31" ht="12.75" customHeight="1" x14ac:dyDescent="0.2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</row>
    <row r="676" spans="1:31" ht="12.75" customHeight="1" x14ac:dyDescent="0.2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</row>
    <row r="677" spans="1:31" ht="12.75" customHeight="1" x14ac:dyDescent="0.2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</row>
    <row r="678" spans="1:31" ht="12.75" customHeight="1" x14ac:dyDescent="0.2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</row>
    <row r="679" spans="1:31" ht="12.75" customHeight="1" x14ac:dyDescent="0.2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</row>
    <row r="680" spans="1:31" ht="12.75" customHeight="1" x14ac:dyDescent="0.2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</row>
    <row r="681" spans="1:31" ht="12.75" customHeight="1" x14ac:dyDescent="0.2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</row>
    <row r="682" spans="1:31" ht="12.75" customHeight="1" x14ac:dyDescent="0.2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</row>
    <row r="683" spans="1:31" ht="12.75" customHeight="1" x14ac:dyDescent="0.2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</row>
    <row r="684" spans="1:31" ht="12.75" customHeight="1" x14ac:dyDescent="0.2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</row>
    <row r="685" spans="1:31" ht="12.75" customHeight="1" x14ac:dyDescent="0.2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</row>
    <row r="686" spans="1:31" ht="12.75" customHeight="1" x14ac:dyDescent="0.2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</row>
    <row r="687" spans="1:31" ht="12.75" customHeight="1" x14ac:dyDescent="0.2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</row>
    <row r="688" spans="1:31" ht="12.75" customHeight="1" x14ac:dyDescent="0.2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</row>
    <row r="689" spans="1:31" ht="12.75" customHeight="1" x14ac:dyDescent="0.2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</row>
    <row r="690" spans="1:31" ht="12.75" customHeight="1" x14ac:dyDescent="0.2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</row>
    <row r="691" spans="1:31" ht="12.75" customHeight="1" x14ac:dyDescent="0.2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</row>
    <row r="692" spans="1:31" ht="12.75" customHeight="1" x14ac:dyDescent="0.2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</row>
    <row r="693" spans="1:31" ht="12.75" customHeight="1" x14ac:dyDescent="0.2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</row>
    <row r="694" spans="1:31" ht="12.75" customHeight="1" x14ac:dyDescent="0.2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</row>
    <row r="695" spans="1:31" ht="12.75" customHeight="1" x14ac:dyDescent="0.2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</row>
    <row r="696" spans="1:31" ht="12.75" customHeight="1" x14ac:dyDescent="0.2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</row>
    <row r="697" spans="1:31" ht="12.75" customHeight="1" x14ac:dyDescent="0.2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</row>
    <row r="698" spans="1:31" ht="12.75" customHeight="1" x14ac:dyDescent="0.2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</row>
    <row r="699" spans="1:31" ht="12.75" customHeight="1" x14ac:dyDescent="0.2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</row>
    <row r="700" spans="1:31" ht="12.75" customHeight="1" x14ac:dyDescent="0.2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</row>
    <row r="701" spans="1:31" ht="12.75" customHeight="1" x14ac:dyDescent="0.2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</row>
    <row r="702" spans="1:31" ht="12.75" customHeight="1" x14ac:dyDescent="0.2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</row>
    <row r="703" spans="1:31" ht="12.75" customHeight="1" x14ac:dyDescent="0.2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</row>
    <row r="704" spans="1:31" ht="12.75" customHeight="1" x14ac:dyDescent="0.2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</row>
    <row r="705" spans="1:31" ht="12.75" customHeight="1" x14ac:dyDescent="0.2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</row>
    <row r="706" spans="1:31" ht="12.75" customHeight="1" x14ac:dyDescent="0.2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</row>
    <row r="707" spans="1:31" ht="12.75" customHeight="1" x14ac:dyDescent="0.2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</row>
    <row r="708" spans="1:31" ht="12.75" customHeight="1" x14ac:dyDescent="0.2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</row>
    <row r="709" spans="1:31" ht="12.75" customHeight="1" x14ac:dyDescent="0.2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</row>
    <row r="710" spans="1:31" ht="12.75" customHeight="1" x14ac:dyDescent="0.2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</row>
    <row r="711" spans="1:31" ht="12.75" customHeight="1" x14ac:dyDescent="0.2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</row>
    <row r="712" spans="1:31" ht="12.75" customHeight="1" x14ac:dyDescent="0.2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</row>
    <row r="713" spans="1:31" ht="12.75" customHeight="1" x14ac:dyDescent="0.2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</row>
    <row r="714" spans="1:31" ht="12.75" customHeight="1" x14ac:dyDescent="0.2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</row>
    <row r="715" spans="1:31" ht="12.75" customHeight="1" x14ac:dyDescent="0.2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</row>
    <row r="716" spans="1:31" ht="12.75" customHeight="1" x14ac:dyDescent="0.2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</row>
    <row r="717" spans="1:31" ht="12.75" customHeight="1" x14ac:dyDescent="0.2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</row>
    <row r="718" spans="1:31" ht="12.75" customHeight="1" x14ac:dyDescent="0.2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</row>
    <row r="719" spans="1:31" ht="12.75" customHeight="1" x14ac:dyDescent="0.2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</row>
    <row r="720" spans="1:31" ht="12.75" customHeight="1" x14ac:dyDescent="0.2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</row>
    <row r="721" spans="1:31" ht="12.75" customHeight="1" x14ac:dyDescent="0.2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</row>
    <row r="722" spans="1:31" ht="12.75" customHeight="1" x14ac:dyDescent="0.2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</row>
    <row r="723" spans="1:31" ht="12.75" customHeight="1" x14ac:dyDescent="0.2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</row>
    <row r="724" spans="1:31" ht="12.75" customHeight="1" x14ac:dyDescent="0.2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</row>
    <row r="725" spans="1:31" ht="12.75" customHeight="1" x14ac:dyDescent="0.2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</row>
    <row r="726" spans="1:31" ht="12.75" customHeight="1" x14ac:dyDescent="0.2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</row>
    <row r="727" spans="1:31" ht="12.75" customHeight="1" x14ac:dyDescent="0.2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</row>
    <row r="728" spans="1:31" ht="12.75" customHeight="1" x14ac:dyDescent="0.2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</row>
    <row r="729" spans="1:31" ht="12.75" customHeight="1" x14ac:dyDescent="0.2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</row>
    <row r="730" spans="1:31" ht="12.75" customHeight="1" x14ac:dyDescent="0.2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</row>
    <row r="731" spans="1:31" ht="12.75" customHeight="1" x14ac:dyDescent="0.2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</row>
    <row r="732" spans="1:31" ht="12.75" customHeight="1" x14ac:dyDescent="0.2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</row>
    <row r="733" spans="1:31" ht="12.75" customHeight="1" x14ac:dyDescent="0.2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</row>
    <row r="734" spans="1:31" ht="12.75" customHeight="1" x14ac:dyDescent="0.2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</row>
    <row r="735" spans="1:31" ht="12.75" customHeight="1" x14ac:dyDescent="0.2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</row>
    <row r="736" spans="1:31" ht="12.75" customHeight="1" x14ac:dyDescent="0.2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</row>
    <row r="737" spans="1:31" ht="12.75" customHeight="1" x14ac:dyDescent="0.2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</row>
    <row r="738" spans="1:31" ht="12.75" customHeight="1" x14ac:dyDescent="0.2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</row>
    <row r="739" spans="1:31" ht="12.75" customHeight="1" x14ac:dyDescent="0.2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</row>
    <row r="740" spans="1:31" ht="12.75" customHeight="1" x14ac:dyDescent="0.2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</row>
    <row r="741" spans="1:31" ht="12.75" customHeight="1" x14ac:dyDescent="0.2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</row>
    <row r="742" spans="1:31" ht="12.75" customHeight="1" x14ac:dyDescent="0.2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</row>
    <row r="743" spans="1:31" ht="12.75" customHeight="1" x14ac:dyDescent="0.2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</row>
    <row r="744" spans="1:31" ht="12.75" customHeight="1" x14ac:dyDescent="0.2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</row>
    <row r="745" spans="1:31" ht="12.75" customHeight="1" x14ac:dyDescent="0.2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</row>
    <row r="746" spans="1:31" ht="12.75" customHeight="1" x14ac:dyDescent="0.2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</row>
    <row r="747" spans="1:31" ht="12.75" customHeight="1" x14ac:dyDescent="0.2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</row>
    <row r="748" spans="1:31" ht="12.75" customHeight="1" x14ac:dyDescent="0.2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  <c r="AD748" s="135"/>
      <c r="AE748" s="135"/>
    </row>
    <row r="749" spans="1:31" ht="12.75" customHeight="1" x14ac:dyDescent="0.2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  <c r="AA749" s="135"/>
      <c r="AB749" s="135"/>
      <c r="AC749" s="135"/>
      <c r="AD749" s="135"/>
      <c r="AE749" s="135"/>
    </row>
    <row r="750" spans="1:31" ht="12.75" customHeight="1" x14ac:dyDescent="0.2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  <c r="AA750" s="135"/>
      <c r="AB750" s="135"/>
      <c r="AC750" s="135"/>
      <c r="AD750" s="135"/>
      <c r="AE750" s="135"/>
    </row>
    <row r="751" spans="1:31" ht="12.75" customHeight="1" x14ac:dyDescent="0.2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  <c r="AA751" s="135"/>
      <c r="AB751" s="135"/>
      <c r="AC751" s="135"/>
      <c r="AD751" s="135"/>
      <c r="AE751" s="135"/>
    </row>
    <row r="752" spans="1:31" ht="12.75" customHeight="1" x14ac:dyDescent="0.2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  <c r="AA752" s="135"/>
      <c r="AB752" s="135"/>
      <c r="AC752" s="135"/>
      <c r="AD752" s="135"/>
      <c r="AE752" s="135"/>
    </row>
    <row r="753" spans="1:31" ht="12.75" customHeight="1" x14ac:dyDescent="0.2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  <c r="AA753" s="135"/>
      <c r="AB753" s="135"/>
      <c r="AC753" s="135"/>
      <c r="AD753" s="135"/>
      <c r="AE753" s="135"/>
    </row>
    <row r="754" spans="1:31" ht="12.75" customHeight="1" x14ac:dyDescent="0.2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  <c r="AA754" s="135"/>
      <c r="AB754" s="135"/>
      <c r="AC754" s="135"/>
      <c r="AD754" s="135"/>
      <c r="AE754" s="135"/>
    </row>
    <row r="755" spans="1:31" ht="12.75" customHeight="1" x14ac:dyDescent="0.2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  <c r="AA755" s="135"/>
      <c r="AB755" s="135"/>
      <c r="AC755" s="135"/>
      <c r="AD755" s="135"/>
      <c r="AE755" s="135"/>
    </row>
    <row r="756" spans="1:31" ht="12.75" customHeight="1" x14ac:dyDescent="0.2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  <c r="AA756" s="135"/>
      <c r="AB756" s="135"/>
      <c r="AC756" s="135"/>
      <c r="AD756" s="135"/>
      <c r="AE756" s="135"/>
    </row>
    <row r="757" spans="1:31" ht="12.75" customHeight="1" x14ac:dyDescent="0.2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  <c r="AA757" s="135"/>
      <c r="AB757" s="135"/>
      <c r="AC757" s="135"/>
      <c r="AD757" s="135"/>
      <c r="AE757" s="135"/>
    </row>
    <row r="758" spans="1:31" ht="12.75" customHeight="1" x14ac:dyDescent="0.2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  <c r="AA758" s="135"/>
      <c r="AB758" s="135"/>
      <c r="AC758" s="135"/>
      <c r="AD758" s="135"/>
      <c r="AE758" s="135"/>
    </row>
    <row r="759" spans="1:31" ht="12.75" customHeight="1" x14ac:dyDescent="0.2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  <c r="AA759" s="135"/>
      <c r="AB759" s="135"/>
      <c r="AC759" s="135"/>
      <c r="AD759" s="135"/>
      <c r="AE759" s="135"/>
    </row>
    <row r="760" spans="1:31" ht="12.75" customHeight="1" x14ac:dyDescent="0.2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  <c r="AA760" s="135"/>
      <c r="AB760" s="135"/>
      <c r="AC760" s="135"/>
      <c r="AD760" s="135"/>
      <c r="AE760" s="135"/>
    </row>
    <row r="761" spans="1:31" ht="12.75" customHeight="1" x14ac:dyDescent="0.2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  <c r="AA761" s="135"/>
      <c r="AB761" s="135"/>
      <c r="AC761" s="135"/>
      <c r="AD761" s="135"/>
      <c r="AE761" s="135"/>
    </row>
    <row r="762" spans="1:31" ht="12.75" customHeight="1" x14ac:dyDescent="0.2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  <c r="AA762" s="135"/>
      <c r="AB762" s="135"/>
      <c r="AC762" s="135"/>
      <c r="AD762" s="135"/>
      <c r="AE762" s="135"/>
    </row>
    <row r="763" spans="1:31" ht="12.75" customHeight="1" x14ac:dyDescent="0.2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  <c r="AA763" s="135"/>
      <c r="AB763" s="135"/>
      <c r="AC763" s="135"/>
      <c r="AD763" s="135"/>
      <c r="AE763" s="135"/>
    </row>
    <row r="764" spans="1:31" ht="12.75" customHeight="1" x14ac:dyDescent="0.2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  <c r="AA764" s="135"/>
      <c r="AB764" s="135"/>
      <c r="AC764" s="135"/>
      <c r="AD764" s="135"/>
      <c r="AE764" s="135"/>
    </row>
    <row r="765" spans="1:31" ht="12.75" customHeight="1" x14ac:dyDescent="0.2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  <c r="AA765" s="135"/>
      <c r="AB765" s="135"/>
      <c r="AC765" s="135"/>
      <c r="AD765" s="135"/>
      <c r="AE765" s="135"/>
    </row>
    <row r="766" spans="1:31" ht="12.75" customHeight="1" x14ac:dyDescent="0.2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  <c r="AA766" s="135"/>
      <c r="AB766" s="135"/>
      <c r="AC766" s="135"/>
      <c r="AD766" s="135"/>
      <c r="AE766" s="135"/>
    </row>
    <row r="767" spans="1:31" ht="12.75" customHeight="1" x14ac:dyDescent="0.2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  <c r="AA767" s="135"/>
      <c r="AB767" s="135"/>
      <c r="AC767" s="135"/>
      <c r="AD767" s="135"/>
      <c r="AE767" s="135"/>
    </row>
    <row r="768" spans="1:31" ht="12.75" customHeight="1" x14ac:dyDescent="0.2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  <c r="AA768" s="135"/>
      <c r="AB768" s="135"/>
      <c r="AC768" s="135"/>
      <c r="AD768" s="135"/>
      <c r="AE768" s="135"/>
    </row>
    <row r="769" spans="1:31" ht="12.75" customHeight="1" x14ac:dyDescent="0.2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  <c r="AA769" s="135"/>
      <c r="AB769" s="135"/>
      <c r="AC769" s="135"/>
      <c r="AD769" s="135"/>
      <c r="AE769" s="135"/>
    </row>
    <row r="770" spans="1:31" ht="12.75" customHeight="1" x14ac:dyDescent="0.2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  <c r="AA770" s="135"/>
      <c r="AB770" s="135"/>
      <c r="AC770" s="135"/>
      <c r="AD770" s="135"/>
      <c r="AE770" s="135"/>
    </row>
    <row r="771" spans="1:31" ht="12.75" customHeight="1" x14ac:dyDescent="0.2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  <c r="AA771" s="135"/>
      <c r="AB771" s="135"/>
      <c r="AC771" s="135"/>
      <c r="AD771" s="135"/>
      <c r="AE771" s="135"/>
    </row>
    <row r="772" spans="1:31" ht="12.75" customHeight="1" x14ac:dyDescent="0.2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  <c r="AA772" s="135"/>
      <c r="AB772" s="135"/>
      <c r="AC772" s="135"/>
      <c r="AD772" s="135"/>
      <c r="AE772" s="135"/>
    </row>
    <row r="773" spans="1:31" ht="12.75" customHeight="1" x14ac:dyDescent="0.2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  <c r="AA773" s="135"/>
      <c r="AB773" s="135"/>
      <c r="AC773" s="135"/>
      <c r="AD773" s="135"/>
      <c r="AE773" s="135"/>
    </row>
    <row r="774" spans="1:31" ht="12.75" customHeight="1" x14ac:dyDescent="0.2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  <c r="AA774" s="135"/>
      <c r="AB774" s="135"/>
      <c r="AC774" s="135"/>
      <c r="AD774" s="135"/>
      <c r="AE774" s="135"/>
    </row>
    <row r="775" spans="1:31" ht="12.75" customHeight="1" x14ac:dyDescent="0.2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  <c r="AD775" s="135"/>
      <c r="AE775" s="135"/>
    </row>
    <row r="776" spans="1:31" ht="12.75" customHeight="1" x14ac:dyDescent="0.2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  <c r="AA776" s="135"/>
      <c r="AB776" s="135"/>
      <c r="AC776" s="135"/>
      <c r="AD776" s="135"/>
      <c r="AE776" s="135"/>
    </row>
    <row r="777" spans="1:31" ht="12.75" customHeight="1" x14ac:dyDescent="0.2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  <c r="AA777" s="135"/>
      <c r="AB777" s="135"/>
      <c r="AC777" s="135"/>
      <c r="AD777" s="135"/>
      <c r="AE777" s="135"/>
    </row>
    <row r="778" spans="1:31" ht="12.75" customHeight="1" x14ac:dyDescent="0.2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  <c r="AA778" s="135"/>
      <c r="AB778" s="135"/>
      <c r="AC778" s="135"/>
      <c r="AD778" s="135"/>
      <c r="AE778" s="135"/>
    </row>
    <row r="779" spans="1:31" ht="12.75" customHeight="1" x14ac:dyDescent="0.2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  <c r="AA779" s="135"/>
      <c r="AB779" s="135"/>
      <c r="AC779" s="135"/>
      <c r="AD779" s="135"/>
      <c r="AE779" s="135"/>
    </row>
    <row r="780" spans="1:31" ht="12.75" customHeight="1" x14ac:dyDescent="0.2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  <c r="AA780" s="135"/>
      <c r="AB780" s="135"/>
      <c r="AC780" s="135"/>
      <c r="AD780" s="135"/>
      <c r="AE780" s="135"/>
    </row>
    <row r="781" spans="1:31" ht="12.75" customHeight="1" x14ac:dyDescent="0.2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  <c r="AA781" s="135"/>
      <c r="AB781" s="135"/>
      <c r="AC781" s="135"/>
      <c r="AD781" s="135"/>
      <c r="AE781" s="135"/>
    </row>
    <row r="782" spans="1:31" ht="12.75" customHeight="1" x14ac:dyDescent="0.2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  <c r="AA782" s="135"/>
      <c r="AB782" s="135"/>
      <c r="AC782" s="135"/>
      <c r="AD782" s="135"/>
      <c r="AE782" s="135"/>
    </row>
    <row r="783" spans="1:31" ht="12.75" customHeight="1" x14ac:dyDescent="0.2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  <c r="AA783" s="135"/>
      <c r="AB783" s="135"/>
      <c r="AC783" s="135"/>
      <c r="AD783" s="135"/>
      <c r="AE783" s="135"/>
    </row>
    <row r="784" spans="1:31" ht="12.75" customHeight="1" x14ac:dyDescent="0.2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  <c r="AA784" s="135"/>
      <c r="AB784" s="135"/>
      <c r="AC784" s="135"/>
      <c r="AD784" s="135"/>
      <c r="AE784" s="135"/>
    </row>
    <row r="785" spans="1:31" ht="12.75" customHeight="1" x14ac:dyDescent="0.2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  <c r="AA785" s="135"/>
      <c r="AB785" s="135"/>
      <c r="AC785" s="135"/>
      <c r="AD785" s="135"/>
      <c r="AE785" s="135"/>
    </row>
    <row r="786" spans="1:31" ht="12.75" customHeight="1" x14ac:dyDescent="0.2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  <c r="AA786" s="135"/>
      <c r="AB786" s="135"/>
      <c r="AC786" s="135"/>
      <c r="AD786" s="135"/>
      <c r="AE786" s="135"/>
    </row>
    <row r="787" spans="1:31" ht="12.75" customHeight="1" x14ac:dyDescent="0.2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  <c r="AA787" s="135"/>
      <c r="AB787" s="135"/>
      <c r="AC787" s="135"/>
      <c r="AD787" s="135"/>
      <c r="AE787" s="135"/>
    </row>
    <row r="788" spans="1:31" ht="12.75" customHeight="1" x14ac:dyDescent="0.2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  <c r="AA788" s="135"/>
      <c r="AB788" s="135"/>
      <c r="AC788" s="135"/>
      <c r="AD788" s="135"/>
      <c r="AE788" s="135"/>
    </row>
    <row r="789" spans="1:31" ht="12.75" customHeight="1" x14ac:dyDescent="0.2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  <c r="AA789" s="135"/>
      <c r="AB789" s="135"/>
      <c r="AC789" s="135"/>
      <c r="AD789" s="135"/>
      <c r="AE789" s="135"/>
    </row>
    <row r="790" spans="1:31" ht="12.75" customHeight="1" x14ac:dyDescent="0.2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  <c r="AA790" s="135"/>
      <c r="AB790" s="135"/>
      <c r="AC790" s="135"/>
      <c r="AD790" s="135"/>
      <c r="AE790" s="135"/>
    </row>
    <row r="791" spans="1:31" ht="12.75" customHeight="1" x14ac:dyDescent="0.2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  <c r="AB791" s="135"/>
      <c r="AC791" s="135"/>
      <c r="AD791" s="135"/>
      <c r="AE791" s="135"/>
    </row>
    <row r="792" spans="1:31" ht="12.75" customHeight="1" x14ac:dyDescent="0.2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  <c r="AA792" s="135"/>
      <c r="AB792" s="135"/>
      <c r="AC792" s="135"/>
      <c r="AD792" s="135"/>
      <c r="AE792" s="135"/>
    </row>
    <row r="793" spans="1:31" ht="12.75" customHeight="1" x14ac:dyDescent="0.2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  <c r="AB793" s="135"/>
      <c r="AC793" s="135"/>
      <c r="AD793" s="135"/>
      <c r="AE793" s="135"/>
    </row>
    <row r="794" spans="1:31" ht="12.75" customHeight="1" x14ac:dyDescent="0.2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  <c r="AB794" s="135"/>
      <c r="AC794" s="135"/>
      <c r="AD794" s="135"/>
      <c r="AE794" s="135"/>
    </row>
    <row r="795" spans="1:31" ht="12.75" customHeight="1" x14ac:dyDescent="0.2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  <c r="AA795" s="135"/>
      <c r="AB795" s="135"/>
      <c r="AC795" s="135"/>
      <c r="AD795" s="135"/>
      <c r="AE795" s="135"/>
    </row>
    <row r="796" spans="1:31" ht="12.75" customHeight="1" x14ac:dyDescent="0.2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  <c r="AA796" s="135"/>
      <c r="AB796" s="135"/>
      <c r="AC796" s="135"/>
      <c r="AD796" s="135"/>
      <c r="AE796" s="135"/>
    </row>
    <row r="797" spans="1:31" ht="12.75" customHeight="1" x14ac:dyDescent="0.2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  <c r="AA797" s="135"/>
      <c r="AB797" s="135"/>
      <c r="AC797" s="135"/>
      <c r="AD797" s="135"/>
      <c r="AE797" s="135"/>
    </row>
    <row r="798" spans="1:31" ht="12.75" customHeight="1" x14ac:dyDescent="0.2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  <c r="AA798" s="135"/>
      <c r="AB798" s="135"/>
      <c r="AC798" s="135"/>
      <c r="AD798" s="135"/>
      <c r="AE798" s="135"/>
    </row>
    <row r="799" spans="1:31" ht="12.75" customHeight="1" x14ac:dyDescent="0.2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  <c r="AA799" s="135"/>
      <c r="AB799" s="135"/>
      <c r="AC799" s="135"/>
      <c r="AD799" s="135"/>
      <c r="AE799" s="135"/>
    </row>
    <row r="800" spans="1:31" ht="12.75" customHeight="1" x14ac:dyDescent="0.2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  <c r="AA800" s="135"/>
      <c r="AB800" s="135"/>
      <c r="AC800" s="135"/>
      <c r="AD800" s="135"/>
      <c r="AE800" s="135"/>
    </row>
    <row r="801" spans="1:31" ht="12.75" customHeight="1" x14ac:dyDescent="0.2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  <c r="AA801" s="135"/>
      <c r="AB801" s="135"/>
      <c r="AC801" s="135"/>
      <c r="AD801" s="135"/>
      <c r="AE801" s="135"/>
    </row>
    <row r="802" spans="1:31" ht="12.75" customHeight="1" x14ac:dyDescent="0.2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  <c r="AA802" s="135"/>
      <c r="AB802" s="135"/>
      <c r="AC802" s="135"/>
      <c r="AD802" s="135"/>
      <c r="AE802" s="135"/>
    </row>
    <row r="803" spans="1:31" ht="12.75" customHeight="1" x14ac:dyDescent="0.2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  <c r="AA803" s="135"/>
      <c r="AB803" s="135"/>
      <c r="AC803" s="135"/>
      <c r="AD803" s="135"/>
      <c r="AE803" s="135"/>
    </row>
    <row r="804" spans="1:31" ht="12.75" customHeight="1" x14ac:dyDescent="0.2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  <c r="AA804" s="135"/>
      <c r="AB804" s="135"/>
      <c r="AC804" s="135"/>
      <c r="AD804" s="135"/>
      <c r="AE804" s="135"/>
    </row>
    <row r="805" spans="1:31" ht="12.75" customHeight="1" x14ac:dyDescent="0.2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  <c r="AA805" s="135"/>
      <c r="AB805" s="135"/>
      <c r="AC805" s="135"/>
      <c r="AD805" s="135"/>
      <c r="AE805" s="135"/>
    </row>
    <row r="806" spans="1:31" ht="12.75" customHeight="1" x14ac:dyDescent="0.2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  <c r="AA806" s="135"/>
      <c r="AB806" s="135"/>
      <c r="AC806" s="135"/>
      <c r="AD806" s="135"/>
      <c r="AE806" s="135"/>
    </row>
    <row r="807" spans="1:31" ht="12.75" customHeight="1" x14ac:dyDescent="0.2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  <c r="AA807" s="135"/>
      <c r="AB807" s="135"/>
      <c r="AC807" s="135"/>
      <c r="AD807" s="135"/>
      <c r="AE807" s="135"/>
    </row>
    <row r="808" spans="1:31" ht="12.75" customHeight="1" x14ac:dyDescent="0.2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  <c r="AA808" s="135"/>
      <c r="AB808" s="135"/>
      <c r="AC808" s="135"/>
      <c r="AD808" s="135"/>
      <c r="AE808" s="135"/>
    </row>
    <row r="809" spans="1:31" ht="12.75" customHeight="1" x14ac:dyDescent="0.2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  <c r="AA809" s="135"/>
      <c r="AB809" s="135"/>
      <c r="AC809" s="135"/>
      <c r="AD809" s="135"/>
      <c r="AE809" s="135"/>
    </row>
    <row r="810" spans="1:31" ht="12.75" customHeight="1" x14ac:dyDescent="0.2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  <c r="AA810" s="135"/>
      <c r="AB810" s="135"/>
      <c r="AC810" s="135"/>
      <c r="AD810" s="135"/>
      <c r="AE810" s="135"/>
    </row>
    <row r="811" spans="1:31" ht="12.75" customHeight="1" x14ac:dyDescent="0.2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  <c r="AA811" s="135"/>
      <c r="AB811" s="135"/>
      <c r="AC811" s="135"/>
      <c r="AD811" s="135"/>
      <c r="AE811" s="135"/>
    </row>
    <row r="812" spans="1:31" ht="12.75" customHeight="1" x14ac:dyDescent="0.2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  <c r="AA812" s="135"/>
      <c r="AB812" s="135"/>
      <c r="AC812" s="135"/>
      <c r="AD812" s="135"/>
      <c r="AE812" s="135"/>
    </row>
    <row r="813" spans="1:31" ht="12.75" customHeight="1" x14ac:dyDescent="0.2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  <c r="AA813" s="135"/>
      <c r="AB813" s="135"/>
      <c r="AC813" s="135"/>
      <c r="AD813" s="135"/>
      <c r="AE813" s="135"/>
    </row>
    <row r="814" spans="1:31" ht="12.75" customHeight="1" x14ac:dyDescent="0.2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  <c r="AA814" s="135"/>
      <c r="AB814" s="135"/>
      <c r="AC814" s="135"/>
      <c r="AD814" s="135"/>
      <c r="AE814" s="135"/>
    </row>
    <row r="815" spans="1:31" ht="12.75" customHeight="1" x14ac:dyDescent="0.2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  <c r="AA815" s="135"/>
      <c r="AB815" s="135"/>
      <c r="AC815" s="135"/>
      <c r="AD815" s="135"/>
      <c r="AE815" s="135"/>
    </row>
    <row r="816" spans="1:31" ht="12.75" customHeight="1" x14ac:dyDescent="0.2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  <c r="AA816" s="135"/>
      <c r="AB816" s="135"/>
      <c r="AC816" s="135"/>
      <c r="AD816" s="135"/>
      <c r="AE816" s="135"/>
    </row>
    <row r="817" spans="1:31" ht="12.75" customHeight="1" x14ac:dyDescent="0.2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  <c r="AA817" s="135"/>
      <c r="AB817" s="135"/>
      <c r="AC817" s="135"/>
      <c r="AD817" s="135"/>
      <c r="AE817" s="135"/>
    </row>
    <row r="818" spans="1:31" ht="12.75" customHeight="1" x14ac:dyDescent="0.2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  <c r="AA818" s="135"/>
      <c r="AB818" s="135"/>
      <c r="AC818" s="135"/>
      <c r="AD818" s="135"/>
      <c r="AE818" s="135"/>
    </row>
    <row r="819" spans="1:31" ht="12.75" customHeight="1" x14ac:dyDescent="0.2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  <c r="AA819" s="135"/>
      <c r="AB819" s="135"/>
      <c r="AC819" s="135"/>
      <c r="AD819" s="135"/>
      <c r="AE819" s="135"/>
    </row>
    <row r="820" spans="1:31" ht="12.75" customHeight="1" x14ac:dyDescent="0.2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  <c r="AA820" s="135"/>
      <c r="AB820" s="135"/>
      <c r="AC820" s="135"/>
      <c r="AD820" s="135"/>
      <c r="AE820" s="135"/>
    </row>
    <row r="821" spans="1:31" ht="12.75" customHeight="1" x14ac:dyDescent="0.2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  <c r="AA821" s="135"/>
      <c r="AB821" s="135"/>
      <c r="AC821" s="135"/>
      <c r="AD821" s="135"/>
      <c r="AE821" s="135"/>
    </row>
    <row r="822" spans="1:31" ht="12.75" customHeight="1" x14ac:dyDescent="0.2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  <c r="AA822" s="135"/>
      <c r="AB822" s="135"/>
      <c r="AC822" s="135"/>
      <c r="AD822" s="135"/>
      <c r="AE822" s="135"/>
    </row>
    <row r="823" spans="1:31" ht="12.75" customHeight="1" x14ac:dyDescent="0.2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  <c r="AA823" s="135"/>
      <c r="AB823" s="135"/>
      <c r="AC823" s="135"/>
      <c r="AD823" s="135"/>
      <c r="AE823" s="135"/>
    </row>
    <row r="824" spans="1:31" ht="12.75" customHeight="1" x14ac:dyDescent="0.2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  <c r="AA824" s="135"/>
      <c r="AB824" s="135"/>
      <c r="AC824" s="135"/>
      <c r="AD824" s="135"/>
      <c r="AE824" s="135"/>
    </row>
    <row r="825" spans="1:31" ht="12.75" customHeight="1" x14ac:dyDescent="0.2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  <c r="AA825" s="135"/>
      <c r="AB825" s="135"/>
      <c r="AC825" s="135"/>
      <c r="AD825" s="135"/>
      <c r="AE825" s="135"/>
    </row>
    <row r="826" spans="1:31" ht="12.75" customHeight="1" x14ac:dyDescent="0.2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  <c r="AA826" s="135"/>
      <c r="AB826" s="135"/>
      <c r="AC826" s="135"/>
      <c r="AD826" s="135"/>
      <c r="AE826" s="135"/>
    </row>
    <row r="827" spans="1:31" ht="12.75" customHeight="1" x14ac:dyDescent="0.2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  <c r="AA827" s="135"/>
      <c r="AB827" s="135"/>
      <c r="AC827" s="135"/>
      <c r="AD827" s="135"/>
      <c r="AE827" s="135"/>
    </row>
    <row r="828" spans="1:31" ht="12.75" customHeight="1" x14ac:dyDescent="0.2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  <c r="AA828" s="135"/>
      <c r="AB828" s="135"/>
      <c r="AC828" s="135"/>
      <c r="AD828" s="135"/>
      <c r="AE828" s="135"/>
    </row>
    <row r="829" spans="1:31" ht="12.75" customHeight="1" x14ac:dyDescent="0.2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  <c r="AA829" s="135"/>
      <c r="AB829" s="135"/>
      <c r="AC829" s="135"/>
      <c r="AD829" s="135"/>
      <c r="AE829" s="135"/>
    </row>
    <row r="830" spans="1:31" ht="12.75" customHeight="1" x14ac:dyDescent="0.2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  <c r="AA830" s="135"/>
      <c r="AB830" s="135"/>
      <c r="AC830" s="135"/>
      <c r="AD830" s="135"/>
      <c r="AE830" s="135"/>
    </row>
    <row r="831" spans="1:31" ht="12.75" customHeight="1" x14ac:dyDescent="0.2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  <c r="AA831" s="135"/>
      <c r="AB831" s="135"/>
      <c r="AC831" s="135"/>
      <c r="AD831" s="135"/>
      <c r="AE831" s="135"/>
    </row>
    <row r="832" spans="1:31" ht="12.75" customHeight="1" x14ac:dyDescent="0.2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  <c r="AA832" s="135"/>
      <c r="AB832" s="135"/>
      <c r="AC832" s="135"/>
      <c r="AD832" s="135"/>
      <c r="AE832" s="135"/>
    </row>
    <row r="833" spans="1:31" ht="12.75" customHeight="1" x14ac:dyDescent="0.2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  <c r="AA833" s="135"/>
      <c r="AB833" s="135"/>
      <c r="AC833" s="135"/>
      <c r="AD833" s="135"/>
      <c r="AE833" s="135"/>
    </row>
    <row r="834" spans="1:31" ht="12.75" customHeight="1" x14ac:dyDescent="0.2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  <c r="AA834" s="135"/>
      <c r="AB834" s="135"/>
      <c r="AC834" s="135"/>
      <c r="AD834" s="135"/>
      <c r="AE834" s="135"/>
    </row>
    <row r="835" spans="1:31" ht="12.75" customHeight="1" x14ac:dyDescent="0.2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  <c r="AA835" s="135"/>
      <c r="AB835" s="135"/>
      <c r="AC835" s="135"/>
      <c r="AD835" s="135"/>
      <c r="AE835" s="135"/>
    </row>
    <row r="836" spans="1:31" ht="12.75" customHeight="1" x14ac:dyDescent="0.2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  <c r="AA836" s="135"/>
      <c r="AB836" s="135"/>
      <c r="AC836" s="135"/>
      <c r="AD836" s="135"/>
      <c r="AE836" s="135"/>
    </row>
    <row r="837" spans="1:31" ht="12.75" customHeight="1" x14ac:dyDescent="0.2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  <c r="AA837" s="135"/>
      <c r="AB837" s="135"/>
      <c r="AC837" s="135"/>
      <c r="AD837" s="135"/>
      <c r="AE837" s="135"/>
    </row>
    <row r="838" spans="1:31" ht="12.75" customHeight="1" x14ac:dyDescent="0.2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  <c r="AA838" s="135"/>
      <c r="AB838" s="135"/>
      <c r="AC838" s="135"/>
      <c r="AD838" s="135"/>
      <c r="AE838" s="135"/>
    </row>
    <row r="839" spans="1:31" ht="12.75" customHeight="1" x14ac:dyDescent="0.2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  <c r="AA839" s="135"/>
      <c r="AB839" s="135"/>
      <c r="AC839" s="135"/>
      <c r="AD839" s="135"/>
      <c r="AE839" s="135"/>
    </row>
    <row r="840" spans="1:31" ht="12.75" customHeight="1" x14ac:dyDescent="0.2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  <c r="AA840" s="135"/>
      <c r="AB840" s="135"/>
      <c r="AC840" s="135"/>
      <c r="AD840" s="135"/>
      <c r="AE840" s="135"/>
    </row>
    <row r="841" spans="1:31" ht="12.75" customHeight="1" x14ac:dyDescent="0.2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  <c r="AA841" s="135"/>
      <c r="AB841" s="135"/>
      <c r="AC841" s="135"/>
      <c r="AD841" s="135"/>
      <c r="AE841" s="135"/>
    </row>
    <row r="842" spans="1:31" ht="12.75" customHeight="1" x14ac:dyDescent="0.2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  <c r="AA842" s="135"/>
      <c r="AB842" s="135"/>
      <c r="AC842" s="135"/>
      <c r="AD842" s="135"/>
      <c r="AE842" s="135"/>
    </row>
    <row r="843" spans="1:31" ht="12.75" customHeight="1" x14ac:dyDescent="0.2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  <c r="AA843" s="135"/>
      <c r="AB843" s="135"/>
      <c r="AC843" s="135"/>
      <c r="AD843" s="135"/>
      <c r="AE843" s="135"/>
    </row>
    <row r="844" spans="1:31" ht="12.75" customHeight="1" x14ac:dyDescent="0.2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  <c r="AA844" s="135"/>
      <c r="AB844" s="135"/>
      <c r="AC844" s="135"/>
      <c r="AD844" s="135"/>
      <c r="AE844" s="135"/>
    </row>
    <row r="845" spans="1:31" ht="12.75" customHeight="1" x14ac:dyDescent="0.2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  <c r="AA845" s="135"/>
      <c r="AB845" s="135"/>
      <c r="AC845" s="135"/>
      <c r="AD845" s="135"/>
      <c r="AE845" s="135"/>
    </row>
    <row r="846" spans="1:31" ht="12.75" customHeight="1" x14ac:dyDescent="0.2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  <c r="AA846" s="135"/>
      <c r="AB846" s="135"/>
      <c r="AC846" s="135"/>
      <c r="AD846" s="135"/>
      <c r="AE846" s="135"/>
    </row>
    <row r="847" spans="1:31" ht="12.75" customHeight="1" x14ac:dyDescent="0.2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  <c r="AA847" s="135"/>
      <c r="AB847" s="135"/>
      <c r="AC847" s="135"/>
      <c r="AD847" s="135"/>
      <c r="AE847" s="135"/>
    </row>
    <row r="848" spans="1:31" ht="12.75" customHeight="1" x14ac:dyDescent="0.2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  <c r="AA848" s="135"/>
      <c r="AB848" s="135"/>
      <c r="AC848" s="135"/>
      <c r="AD848" s="135"/>
      <c r="AE848" s="135"/>
    </row>
    <row r="849" spans="1:31" ht="12.75" customHeight="1" x14ac:dyDescent="0.2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  <c r="AA849" s="135"/>
      <c r="AB849" s="135"/>
      <c r="AC849" s="135"/>
      <c r="AD849" s="135"/>
      <c r="AE849" s="135"/>
    </row>
    <row r="850" spans="1:31" ht="12.75" customHeight="1" x14ac:dyDescent="0.2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  <c r="AA850" s="135"/>
      <c r="AB850" s="135"/>
      <c r="AC850" s="135"/>
      <c r="AD850" s="135"/>
      <c r="AE850" s="135"/>
    </row>
    <row r="851" spans="1:31" ht="12.75" customHeight="1" x14ac:dyDescent="0.2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  <c r="AA851" s="135"/>
      <c r="AB851" s="135"/>
      <c r="AC851" s="135"/>
      <c r="AD851" s="135"/>
      <c r="AE851" s="135"/>
    </row>
    <row r="852" spans="1:31" ht="12.75" customHeight="1" x14ac:dyDescent="0.2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  <c r="AA852" s="135"/>
      <c r="AB852" s="135"/>
      <c r="AC852" s="135"/>
      <c r="AD852" s="135"/>
      <c r="AE852" s="135"/>
    </row>
    <row r="853" spans="1:31" ht="12.75" customHeight="1" x14ac:dyDescent="0.2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  <c r="AA853" s="135"/>
      <c r="AB853" s="135"/>
      <c r="AC853" s="135"/>
      <c r="AD853" s="135"/>
      <c r="AE853" s="135"/>
    </row>
    <row r="854" spans="1:31" ht="12.75" customHeight="1" x14ac:dyDescent="0.2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  <c r="AA854" s="135"/>
      <c r="AB854" s="135"/>
      <c r="AC854" s="135"/>
      <c r="AD854" s="135"/>
      <c r="AE854" s="135"/>
    </row>
    <row r="855" spans="1:31" ht="12.75" customHeight="1" x14ac:dyDescent="0.2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  <c r="AA855" s="135"/>
      <c r="AB855" s="135"/>
      <c r="AC855" s="135"/>
      <c r="AD855" s="135"/>
      <c r="AE855" s="135"/>
    </row>
    <row r="856" spans="1:31" ht="12.75" customHeight="1" x14ac:dyDescent="0.2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  <c r="AA856" s="135"/>
      <c r="AB856" s="135"/>
      <c r="AC856" s="135"/>
      <c r="AD856" s="135"/>
      <c r="AE856" s="135"/>
    </row>
    <row r="857" spans="1:31" ht="12.75" customHeight="1" x14ac:dyDescent="0.2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  <c r="AA857" s="135"/>
      <c r="AB857" s="135"/>
      <c r="AC857" s="135"/>
      <c r="AD857" s="135"/>
      <c r="AE857" s="135"/>
    </row>
    <row r="858" spans="1:31" ht="12.75" customHeight="1" x14ac:dyDescent="0.2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  <c r="AA858" s="135"/>
      <c r="AB858" s="135"/>
      <c r="AC858" s="135"/>
      <c r="AD858" s="135"/>
      <c r="AE858" s="135"/>
    </row>
    <row r="859" spans="1:31" ht="12.75" customHeight="1" x14ac:dyDescent="0.2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  <c r="AA859" s="135"/>
      <c r="AB859" s="135"/>
      <c r="AC859" s="135"/>
      <c r="AD859" s="135"/>
      <c r="AE859" s="135"/>
    </row>
    <row r="860" spans="1:31" ht="12.75" customHeight="1" x14ac:dyDescent="0.2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  <c r="AA860" s="135"/>
      <c r="AB860" s="135"/>
      <c r="AC860" s="135"/>
      <c r="AD860" s="135"/>
      <c r="AE860" s="135"/>
    </row>
    <row r="861" spans="1:31" ht="12.75" customHeight="1" x14ac:dyDescent="0.2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  <c r="AA861" s="135"/>
      <c r="AB861" s="135"/>
      <c r="AC861" s="135"/>
      <c r="AD861" s="135"/>
      <c r="AE861" s="135"/>
    </row>
    <row r="862" spans="1:31" ht="12.75" customHeight="1" x14ac:dyDescent="0.2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  <c r="AA862" s="135"/>
      <c r="AB862" s="135"/>
      <c r="AC862" s="135"/>
      <c r="AD862" s="135"/>
      <c r="AE862" s="135"/>
    </row>
    <row r="863" spans="1:31" ht="12.75" customHeight="1" x14ac:dyDescent="0.2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  <c r="AA863" s="135"/>
      <c r="AB863" s="135"/>
      <c r="AC863" s="135"/>
      <c r="AD863" s="135"/>
      <c r="AE863" s="135"/>
    </row>
    <row r="864" spans="1:31" ht="12.75" customHeight="1" x14ac:dyDescent="0.2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  <c r="AA864" s="135"/>
      <c r="AB864" s="135"/>
      <c r="AC864" s="135"/>
      <c r="AD864" s="135"/>
      <c r="AE864" s="135"/>
    </row>
    <row r="865" spans="1:31" ht="12.75" customHeight="1" x14ac:dyDescent="0.2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  <c r="AA865" s="135"/>
      <c r="AB865" s="135"/>
      <c r="AC865" s="135"/>
      <c r="AD865" s="135"/>
      <c r="AE865" s="135"/>
    </row>
    <row r="866" spans="1:31" ht="12.75" customHeight="1" x14ac:dyDescent="0.2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  <c r="AA866" s="135"/>
      <c r="AB866" s="135"/>
      <c r="AC866" s="135"/>
      <c r="AD866" s="135"/>
      <c r="AE866" s="135"/>
    </row>
    <row r="867" spans="1:31" ht="12.75" customHeight="1" x14ac:dyDescent="0.2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  <c r="AA867" s="135"/>
      <c r="AB867" s="135"/>
      <c r="AC867" s="135"/>
      <c r="AD867" s="135"/>
      <c r="AE867" s="135"/>
    </row>
    <row r="868" spans="1:31" ht="12.75" customHeight="1" x14ac:dyDescent="0.2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  <c r="AA868" s="135"/>
      <c r="AB868" s="135"/>
      <c r="AC868" s="135"/>
      <c r="AD868" s="135"/>
      <c r="AE868" s="135"/>
    </row>
    <row r="869" spans="1:31" ht="12.75" customHeight="1" x14ac:dyDescent="0.2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  <c r="AA869" s="135"/>
      <c r="AB869" s="135"/>
      <c r="AC869" s="135"/>
      <c r="AD869" s="135"/>
      <c r="AE869" s="135"/>
    </row>
    <row r="870" spans="1:31" ht="12.75" customHeight="1" x14ac:dyDescent="0.2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  <c r="AA870" s="135"/>
      <c r="AB870" s="135"/>
      <c r="AC870" s="135"/>
      <c r="AD870" s="135"/>
      <c r="AE870" s="135"/>
    </row>
    <row r="871" spans="1:31" ht="12.75" customHeight="1" x14ac:dyDescent="0.2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  <c r="AA871" s="135"/>
      <c r="AB871" s="135"/>
      <c r="AC871" s="135"/>
      <c r="AD871" s="135"/>
      <c r="AE871" s="135"/>
    </row>
    <row r="872" spans="1:31" ht="12.75" customHeight="1" x14ac:dyDescent="0.2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  <c r="AA872" s="135"/>
      <c r="AB872" s="135"/>
      <c r="AC872" s="135"/>
      <c r="AD872" s="135"/>
      <c r="AE872" s="135"/>
    </row>
    <row r="873" spans="1:31" ht="12.75" customHeight="1" x14ac:dyDescent="0.2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  <c r="AA873" s="135"/>
      <c r="AB873" s="135"/>
      <c r="AC873" s="135"/>
      <c r="AD873" s="135"/>
      <c r="AE873" s="135"/>
    </row>
    <row r="874" spans="1:31" ht="12.75" customHeight="1" x14ac:dyDescent="0.2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  <c r="AA874" s="135"/>
      <c r="AB874" s="135"/>
      <c r="AC874" s="135"/>
      <c r="AD874" s="135"/>
      <c r="AE874" s="135"/>
    </row>
    <row r="875" spans="1:31" ht="12.75" customHeight="1" x14ac:dyDescent="0.2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  <c r="AA875" s="135"/>
      <c r="AB875" s="135"/>
      <c r="AC875" s="135"/>
      <c r="AD875" s="135"/>
      <c r="AE875" s="135"/>
    </row>
    <row r="876" spans="1:31" ht="12.75" customHeight="1" x14ac:dyDescent="0.2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  <c r="AA876" s="135"/>
      <c r="AB876" s="135"/>
      <c r="AC876" s="135"/>
      <c r="AD876" s="135"/>
      <c r="AE876" s="135"/>
    </row>
    <row r="877" spans="1:31" ht="12.75" customHeight="1" x14ac:dyDescent="0.2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  <c r="AA877" s="135"/>
      <c r="AB877" s="135"/>
      <c r="AC877" s="135"/>
      <c r="AD877" s="135"/>
      <c r="AE877" s="135"/>
    </row>
    <row r="878" spans="1:31" ht="12.75" customHeight="1" x14ac:dyDescent="0.2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  <c r="AA878" s="135"/>
      <c r="AB878" s="135"/>
      <c r="AC878" s="135"/>
      <c r="AD878" s="135"/>
      <c r="AE878" s="135"/>
    </row>
    <row r="879" spans="1:31" ht="12.75" customHeight="1" x14ac:dyDescent="0.2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  <c r="AA879" s="135"/>
      <c r="AB879" s="135"/>
      <c r="AC879" s="135"/>
      <c r="AD879" s="135"/>
      <c r="AE879" s="135"/>
    </row>
    <row r="880" spans="1:31" ht="12.75" customHeight="1" x14ac:dyDescent="0.2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  <c r="AA880" s="135"/>
      <c r="AB880" s="135"/>
      <c r="AC880" s="135"/>
      <c r="AD880" s="135"/>
      <c r="AE880" s="135"/>
    </row>
    <row r="881" spans="1:31" ht="12.75" customHeight="1" x14ac:dyDescent="0.2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  <c r="AA881" s="135"/>
      <c r="AB881" s="135"/>
      <c r="AC881" s="135"/>
      <c r="AD881" s="135"/>
      <c r="AE881" s="135"/>
    </row>
    <row r="882" spans="1:31" ht="12.75" customHeight="1" x14ac:dyDescent="0.2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  <c r="AA882" s="135"/>
      <c r="AB882" s="135"/>
      <c r="AC882" s="135"/>
      <c r="AD882" s="135"/>
      <c r="AE882" s="135"/>
    </row>
    <row r="883" spans="1:31" ht="12.75" customHeight="1" x14ac:dyDescent="0.2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  <c r="AA883" s="135"/>
      <c r="AB883" s="135"/>
      <c r="AC883" s="135"/>
      <c r="AD883" s="135"/>
      <c r="AE883" s="135"/>
    </row>
    <row r="884" spans="1:31" ht="12.75" customHeight="1" x14ac:dyDescent="0.2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  <c r="AA884" s="135"/>
      <c r="AB884" s="135"/>
      <c r="AC884" s="135"/>
      <c r="AD884" s="135"/>
      <c r="AE884" s="135"/>
    </row>
    <row r="885" spans="1:31" ht="12.75" customHeight="1" x14ac:dyDescent="0.2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  <c r="AA885" s="135"/>
      <c r="AB885" s="135"/>
      <c r="AC885" s="135"/>
      <c r="AD885" s="135"/>
      <c r="AE885" s="135"/>
    </row>
    <row r="886" spans="1:31" ht="12.75" customHeight="1" x14ac:dyDescent="0.2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  <c r="AA886" s="135"/>
      <c r="AB886" s="135"/>
      <c r="AC886" s="135"/>
      <c r="AD886" s="135"/>
      <c r="AE886" s="135"/>
    </row>
    <row r="887" spans="1:31" ht="12.75" customHeight="1" x14ac:dyDescent="0.2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  <c r="AA887" s="135"/>
      <c r="AB887" s="135"/>
      <c r="AC887" s="135"/>
      <c r="AD887" s="135"/>
      <c r="AE887" s="135"/>
    </row>
    <row r="888" spans="1:31" ht="12.75" customHeight="1" x14ac:dyDescent="0.2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  <c r="AA888" s="135"/>
      <c r="AB888" s="135"/>
      <c r="AC888" s="135"/>
      <c r="AD888" s="135"/>
      <c r="AE888" s="135"/>
    </row>
    <row r="889" spans="1:31" ht="12.75" customHeight="1" x14ac:dyDescent="0.2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  <c r="AA889" s="135"/>
      <c r="AB889" s="135"/>
      <c r="AC889" s="135"/>
      <c r="AD889" s="135"/>
      <c r="AE889" s="135"/>
    </row>
    <row r="890" spans="1:31" ht="12.75" customHeight="1" x14ac:dyDescent="0.2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  <c r="AA890" s="135"/>
      <c r="AB890" s="135"/>
      <c r="AC890" s="135"/>
      <c r="AD890" s="135"/>
      <c r="AE890" s="135"/>
    </row>
    <row r="891" spans="1:31" ht="12.75" customHeight="1" x14ac:dyDescent="0.2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  <c r="AA891" s="135"/>
      <c r="AB891" s="135"/>
      <c r="AC891" s="135"/>
      <c r="AD891" s="135"/>
      <c r="AE891" s="135"/>
    </row>
    <row r="892" spans="1:31" ht="12.75" customHeight="1" x14ac:dyDescent="0.2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  <c r="AA892" s="135"/>
      <c r="AB892" s="135"/>
      <c r="AC892" s="135"/>
      <c r="AD892" s="135"/>
      <c r="AE892" s="135"/>
    </row>
    <row r="893" spans="1:31" ht="12.75" customHeight="1" x14ac:dyDescent="0.2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  <c r="AA893" s="135"/>
      <c r="AB893" s="135"/>
      <c r="AC893" s="135"/>
      <c r="AD893" s="135"/>
      <c r="AE893" s="135"/>
    </row>
    <row r="894" spans="1:31" ht="12.75" customHeight="1" x14ac:dyDescent="0.2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  <c r="AA894" s="135"/>
      <c r="AB894" s="135"/>
      <c r="AC894" s="135"/>
      <c r="AD894" s="135"/>
      <c r="AE894" s="135"/>
    </row>
    <row r="895" spans="1:31" ht="12.75" customHeight="1" x14ac:dyDescent="0.2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  <c r="AA895" s="135"/>
      <c r="AB895" s="135"/>
      <c r="AC895" s="135"/>
      <c r="AD895" s="135"/>
      <c r="AE895" s="135"/>
    </row>
    <row r="896" spans="1:31" ht="12.75" customHeight="1" x14ac:dyDescent="0.2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  <c r="AA896" s="135"/>
      <c r="AB896" s="135"/>
      <c r="AC896" s="135"/>
      <c r="AD896" s="135"/>
      <c r="AE896" s="135"/>
    </row>
    <row r="897" spans="1:31" ht="12.75" customHeight="1" x14ac:dyDescent="0.2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  <c r="AA897" s="135"/>
      <c r="AB897" s="135"/>
      <c r="AC897" s="135"/>
      <c r="AD897" s="135"/>
      <c r="AE897" s="135"/>
    </row>
    <row r="898" spans="1:31" ht="12.75" customHeight="1" x14ac:dyDescent="0.2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  <c r="AA898" s="135"/>
      <c r="AB898" s="135"/>
      <c r="AC898" s="135"/>
      <c r="AD898" s="135"/>
      <c r="AE898" s="135"/>
    </row>
    <row r="899" spans="1:31" ht="12.75" customHeight="1" x14ac:dyDescent="0.2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  <c r="AA899" s="135"/>
      <c r="AB899" s="135"/>
      <c r="AC899" s="135"/>
      <c r="AD899" s="135"/>
      <c r="AE899" s="135"/>
    </row>
    <row r="900" spans="1:31" ht="12.75" customHeight="1" x14ac:dyDescent="0.2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  <c r="AA900" s="135"/>
      <c r="AB900" s="135"/>
      <c r="AC900" s="135"/>
      <c r="AD900" s="135"/>
      <c r="AE900" s="135"/>
    </row>
    <row r="901" spans="1:31" ht="12.75" customHeight="1" x14ac:dyDescent="0.2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  <c r="AA901" s="135"/>
      <c r="AB901" s="135"/>
      <c r="AC901" s="135"/>
      <c r="AD901" s="135"/>
      <c r="AE901" s="135"/>
    </row>
    <row r="902" spans="1:31" ht="12.75" customHeight="1" x14ac:dyDescent="0.2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  <c r="AA902" s="135"/>
      <c r="AB902" s="135"/>
      <c r="AC902" s="135"/>
      <c r="AD902" s="135"/>
      <c r="AE902" s="135"/>
    </row>
    <row r="903" spans="1:31" ht="12.75" customHeight="1" x14ac:dyDescent="0.2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  <c r="AA903" s="135"/>
      <c r="AB903" s="135"/>
      <c r="AC903" s="135"/>
      <c r="AD903" s="135"/>
      <c r="AE903" s="135"/>
    </row>
    <row r="904" spans="1:31" ht="12.75" customHeight="1" x14ac:dyDescent="0.2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  <c r="AA904" s="135"/>
      <c r="AB904" s="135"/>
      <c r="AC904" s="135"/>
      <c r="AD904" s="135"/>
      <c r="AE904" s="135"/>
    </row>
    <row r="905" spans="1:31" ht="12.75" customHeight="1" x14ac:dyDescent="0.2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  <c r="AA905" s="135"/>
      <c r="AB905" s="135"/>
      <c r="AC905" s="135"/>
      <c r="AD905" s="135"/>
      <c r="AE905" s="135"/>
    </row>
    <row r="906" spans="1:31" ht="12.75" customHeight="1" x14ac:dyDescent="0.2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  <c r="AA906" s="135"/>
      <c r="AB906" s="135"/>
      <c r="AC906" s="135"/>
      <c r="AD906" s="135"/>
      <c r="AE906" s="135"/>
    </row>
    <row r="907" spans="1:31" ht="12.75" customHeight="1" x14ac:dyDescent="0.2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  <c r="AA907" s="135"/>
      <c r="AB907" s="135"/>
      <c r="AC907" s="135"/>
      <c r="AD907" s="135"/>
      <c r="AE907" s="135"/>
    </row>
    <row r="908" spans="1:31" ht="12.75" customHeight="1" x14ac:dyDescent="0.2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  <c r="AA908" s="135"/>
      <c r="AB908" s="135"/>
      <c r="AC908" s="135"/>
      <c r="AD908" s="135"/>
      <c r="AE908" s="135"/>
    </row>
    <row r="909" spans="1:31" ht="12.75" customHeight="1" x14ac:dyDescent="0.2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  <c r="AA909" s="135"/>
      <c r="AB909" s="135"/>
      <c r="AC909" s="135"/>
      <c r="AD909" s="135"/>
      <c r="AE909" s="135"/>
    </row>
    <row r="910" spans="1:31" ht="12.75" customHeight="1" x14ac:dyDescent="0.2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  <c r="AA910" s="135"/>
      <c r="AB910" s="135"/>
      <c r="AC910" s="135"/>
      <c r="AD910" s="135"/>
      <c r="AE910" s="135"/>
    </row>
    <row r="911" spans="1:31" ht="12.75" customHeight="1" x14ac:dyDescent="0.2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  <c r="AA911" s="135"/>
      <c r="AB911" s="135"/>
      <c r="AC911" s="135"/>
      <c r="AD911" s="135"/>
      <c r="AE911" s="135"/>
    </row>
    <row r="912" spans="1:31" ht="12.75" customHeight="1" x14ac:dyDescent="0.2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  <c r="AA912" s="135"/>
      <c r="AB912" s="135"/>
      <c r="AC912" s="135"/>
      <c r="AD912" s="135"/>
      <c r="AE912" s="135"/>
    </row>
    <row r="913" spans="1:31" ht="12.75" customHeight="1" x14ac:dyDescent="0.2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  <c r="AA913" s="135"/>
      <c r="AB913" s="135"/>
      <c r="AC913" s="135"/>
      <c r="AD913" s="135"/>
      <c r="AE913" s="135"/>
    </row>
    <row r="914" spans="1:31" ht="12.75" customHeight="1" x14ac:dyDescent="0.2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  <c r="AA914" s="135"/>
      <c r="AB914" s="135"/>
      <c r="AC914" s="135"/>
      <c r="AD914" s="135"/>
      <c r="AE914" s="135"/>
    </row>
    <row r="915" spans="1:31" ht="12.75" customHeight="1" x14ac:dyDescent="0.2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  <c r="AA915" s="135"/>
      <c r="AB915" s="135"/>
      <c r="AC915" s="135"/>
      <c r="AD915" s="135"/>
      <c r="AE915" s="135"/>
    </row>
    <row r="916" spans="1:31" ht="12.75" customHeight="1" x14ac:dyDescent="0.2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  <c r="AA916" s="135"/>
      <c r="AB916" s="135"/>
      <c r="AC916" s="135"/>
      <c r="AD916" s="135"/>
      <c r="AE916" s="135"/>
    </row>
    <row r="917" spans="1:31" ht="12.75" customHeight="1" x14ac:dyDescent="0.2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  <c r="AA917" s="135"/>
      <c r="AB917" s="135"/>
      <c r="AC917" s="135"/>
      <c r="AD917" s="135"/>
      <c r="AE917" s="135"/>
    </row>
    <row r="918" spans="1:31" ht="12.75" customHeight="1" x14ac:dyDescent="0.2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  <c r="AA918" s="135"/>
      <c r="AB918" s="135"/>
      <c r="AC918" s="135"/>
      <c r="AD918" s="135"/>
      <c r="AE918" s="135"/>
    </row>
    <row r="919" spans="1:31" ht="12.75" customHeight="1" x14ac:dyDescent="0.2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  <c r="AA919" s="135"/>
      <c r="AB919" s="135"/>
      <c r="AC919" s="135"/>
      <c r="AD919" s="135"/>
      <c r="AE919" s="135"/>
    </row>
    <row r="920" spans="1:31" ht="12.75" customHeight="1" x14ac:dyDescent="0.2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  <c r="AA920" s="135"/>
      <c r="AB920" s="135"/>
      <c r="AC920" s="135"/>
      <c r="AD920" s="135"/>
      <c r="AE920" s="135"/>
    </row>
    <row r="921" spans="1:31" ht="12.75" customHeight="1" x14ac:dyDescent="0.2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  <c r="AA921" s="135"/>
      <c r="AB921" s="135"/>
      <c r="AC921" s="135"/>
      <c r="AD921" s="135"/>
      <c r="AE921" s="135"/>
    </row>
    <row r="922" spans="1:31" ht="12.75" customHeight="1" x14ac:dyDescent="0.2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  <c r="AA922" s="135"/>
      <c r="AB922" s="135"/>
      <c r="AC922" s="135"/>
      <c r="AD922" s="135"/>
      <c r="AE922" s="135"/>
    </row>
    <row r="923" spans="1:31" ht="12.75" customHeight="1" x14ac:dyDescent="0.2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  <c r="AA923" s="135"/>
      <c r="AB923" s="135"/>
      <c r="AC923" s="135"/>
      <c r="AD923" s="135"/>
      <c r="AE923" s="135"/>
    </row>
    <row r="924" spans="1:31" ht="12.75" customHeight="1" x14ac:dyDescent="0.2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  <c r="AA924" s="135"/>
      <c r="AB924" s="135"/>
      <c r="AC924" s="135"/>
      <c r="AD924" s="135"/>
      <c r="AE924" s="135"/>
    </row>
    <row r="925" spans="1:31" ht="12.75" customHeight="1" x14ac:dyDescent="0.2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  <c r="AA925" s="135"/>
      <c r="AB925" s="135"/>
      <c r="AC925" s="135"/>
      <c r="AD925" s="135"/>
      <c r="AE925" s="135"/>
    </row>
    <row r="926" spans="1:31" ht="12.75" customHeight="1" x14ac:dyDescent="0.2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  <c r="AA926" s="135"/>
      <c r="AB926" s="135"/>
      <c r="AC926" s="135"/>
      <c r="AD926" s="135"/>
      <c r="AE926" s="135"/>
    </row>
    <row r="927" spans="1:31" ht="12.75" customHeight="1" x14ac:dyDescent="0.2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  <c r="AA927" s="135"/>
      <c r="AB927" s="135"/>
      <c r="AC927" s="135"/>
      <c r="AD927" s="135"/>
      <c r="AE927" s="135"/>
    </row>
    <row r="928" spans="1:31" ht="12.75" customHeight="1" x14ac:dyDescent="0.2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  <c r="AA928" s="135"/>
      <c r="AB928" s="135"/>
      <c r="AC928" s="135"/>
      <c r="AD928" s="135"/>
      <c r="AE928" s="135"/>
    </row>
    <row r="929" spans="1:31" ht="12.75" customHeight="1" x14ac:dyDescent="0.2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  <c r="AA929" s="135"/>
      <c r="AB929" s="135"/>
      <c r="AC929" s="135"/>
      <c r="AD929" s="135"/>
      <c r="AE929" s="135"/>
    </row>
    <row r="930" spans="1:31" ht="12.75" customHeight="1" x14ac:dyDescent="0.2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  <c r="AA930" s="135"/>
      <c r="AB930" s="135"/>
      <c r="AC930" s="135"/>
      <c r="AD930" s="135"/>
      <c r="AE930" s="135"/>
    </row>
    <row r="931" spans="1:31" ht="12.75" customHeight="1" x14ac:dyDescent="0.2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  <c r="AA931" s="135"/>
      <c r="AB931" s="135"/>
      <c r="AC931" s="135"/>
      <c r="AD931" s="135"/>
      <c r="AE931" s="135"/>
    </row>
    <row r="932" spans="1:31" ht="12.75" customHeight="1" x14ac:dyDescent="0.2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  <c r="AA932" s="135"/>
      <c r="AB932" s="135"/>
      <c r="AC932" s="135"/>
      <c r="AD932" s="135"/>
      <c r="AE932" s="135"/>
    </row>
    <row r="933" spans="1:31" ht="12.75" customHeight="1" x14ac:dyDescent="0.2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  <c r="AA933" s="135"/>
      <c r="AB933" s="135"/>
      <c r="AC933" s="135"/>
      <c r="AD933" s="135"/>
      <c r="AE933" s="135"/>
    </row>
    <row r="934" spans="1:31" ht="12.75" customHeight="1" x14ac:dyDescent="0.2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  <c r="AA934" s="135"/>
      <c r="AB934" s="135"/>
      <c r="AC934" s="135"/>
      <c r="AD934" s="135"/>
      <c r="AE934" s="135"/>
    </row>
    <row r="935" spans="1:31" ht="12.75" customHeight="1" x14ac:dyDescent="0.2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  <c r="AA935" s="135"/>
      <c r="AB935" s="135"/>
      <c r="AC935" s="135"/>
      <c r="AD935" s="135"/>
      <c r="AE935" s="135"/>
    </row>
    <row r="936" spans="1:31" ht="12.75" customHeight="1" x14ac:dyDescent="0.2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  <c r="AA936" s="135"/>
      <c r="AB936" s="135"/>
      <c r="AC936" s="135"/>
      <c r="AD936" s="135"/>
      <c r="AE936" s="135"/>
    </row>
    <row r="937" spans="1:31" ht="12.75" customHeight="1" x14ac:dyDescent="0.2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  <c r="AA937" s="135"/>
      <c r="AB937" s="135"/>
      <c r="AC937" s="135"/>
      <c r="AD937" s="135"/>
      <c r="AE937" s="135"/>
    </row>
    <row r="938" spans="1:31" ht="12.75" customHeight="1" x14ac:dyDescent="0.2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  <c r="AA938" s="135"/>
      <c r="AB938" s="135"/>
      <c r="AC938" s="135"/>
      <c r="AD938" s="135"/>
      <c r="AE938" s="135"/>
    </row>
    <row r="939" spans="1:31" ht="12.75" customHeight="1" x14ac:dyDescent="0.2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  <c r="AA939" s="135"/>
      <c r="AB939" s="135"/>
      <c r="AC939" s="135"/>
      <c r="AD939" s="135"/>
      <c r="AE939" s="135"/>
    </row>
    <row r="940" spans="1:31" ht="12.75" customHeight="1" x14ac:dyDescent="0.2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  <c r="AA940" s="135"/>
      <c r="AB940" s="135"/>
      <c r="AC940" s="135"/>
      <c r="AD940" s="135"/>
      <c r="AE940" s="135"/>
    </row>
    <row r="941" spans="1:31" ht="12.75" customHeight="1" x14ac:dyDescent="0.2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  <c r="AA941" s="135"/>
      <c r="AB941" s="135"/>
      <c r="AC941" s="135"/>
      <c r="AD941" s="135"/>
      <c r="AE941" s="135"/>
    </row>
    <row r="942" spans="1:31" ht="12.75" customHeight="1" x14ac:dyDescent="0.2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  <c r="AA942" s="135"/>
      <c r="AB942" s="135"/>
      <c r="AC942" s="135"/>
      <c r="AD942" s="135"/>
      <c r="AE942" s="135"/>
    </row>
    <row r="943" spans="1:31" ht="12.75" customHeight="1" x14ac:dyDescent="0.2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  <c r="AA943" s="135"/>
      <c r="AB943" s="135"/>
      <c r="AC943" s="135"/>
      <c r="AD943" s="135"/>
      <c r="AE943" s="135"/>
    </row>
    <row r="944" spans="1:31" ht="12.75" customHeight="1" x14ac:dyDescent="0.2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  <c r="AA944" s="135"/>
      <c r="AB944" s="135"/>
      <c r="AC944" s="135"/>
      <c r="AD944" s="135"/>
      <c r="AE944" s="135"/>
    </row>
    <row r="945" spans="1:31" ht="12.75" customHeight="1" x14ac:dyDescent="0.2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  <c r="AA945" s="135"/>
      <c r="AB945" s="135"/>
      <c r="AC945" s="135"/>
      <c r="AD945" s="135"/>
      <c r="AE945" s="135"/>
    </row>
    <row r="946" spans="1:31" ht="12.75" customHeight="1" x14ac:dyDescent="0.2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  <c r="AA946" s="135"/>
      <c r="AB946" s="135"/>
      <c r="AC946" s="135"/>
      <c r="AD946" s="135"/>
      <c r="AE946" s="135"/>
    </row>
    <row r="947" spans="1:31" ht="12.75" customHeight="1" x14ac:dyDescent="0.2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  <c r="AA947" s="135"/>
      <c r="AB947" s="135"/>
      <c r="AC947" s="135"/>
      <c r="AD947" s="135"/>
      <c r="AE947" s="135"/>
    </row>
    <row r="948" spans="1:31" ht="12.75" customHeight="1" x14ac:dyDescent="0.2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  <c r="AA948" s="135"/>
      <c r="AB948" s="135"/>
      <c r="AC948" s="135"/>
      <c r="AD948" s="135"/>
      <c r="AE948" s="135"/>
    </row>
    <row r="949" spans="1:31" ht="12.75" customHeight="1" x14ac:dyDescent="0.2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  <c r="AA949" s="135"/>
      <c r="AB949" s="135"/>
      <c r="AC949" s="135"/>
      <c r="AD949" s="135"/>
      <c r="AE949" s="135"/>
    </row>
    <row r="950" spans="1:31" ht="12.75" customHeight="1" x14ac:dyDescent="0.2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  <c r="AA950" s="135"/>
      <c r="AB950" s="135"/>
      <c r="AC950" s="135"/>
      <c r="AD950" s="135"/>
      <c r="AE950" s="135"/>
    </row>
    <row r="951" spans="1:31" ht="12.75" customHeight="1" x14ac:dyDescent="0.2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  <c r="AA951" s="135"/>
      <c r="AB951" s="135"/>
      <c r="AC951" s="135"/>
      <c r="AD951" s="135"/>
      <c r="AE951" s="135"/>
    </row>
    <row r="952" spans="1:31" ht="12.75" customHeight="1" x14ac:dyDescent="0.2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  <c r="AA952" s="135"/>
      <c r="AB952" s="135"/>
      <c r="AC952" s="135"/>
      <c r="AD952" s="135"/>
      <c r="AE952" s="135"/>
    </row>
    <row r="953" spans="1:31" ht="12.75" customHeight="1" x14ac:dyDescent="0.2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  <c r="AA953" s="135"/>
      <c r="AB953" s="135"/>
      <c r="AC953" s="135"/>
      <c r="AD953" s="135"/>
      <c r="AE953" s="135"/>
    </row>
    <row r="954" spans="1:31" ht="12.75" customHeight="1" x14ac:dyDescent="0.2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  <c r="AA954" s="135"/>
      <c r="AB954" s="135"/>
      <c r="AC954" s="135"/>
      <c r="AD954" s="135"/>
      <c r="AE954" s="135"/>
    </row>
    <row r="955" spans="1:31" ht="12.75" customHeight="1" x14ac:dyDescent="0.2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  <c r="AA955" s="135"/>
      <c r="AB955" s="135"/>
      <c r="AC955" s="135"/>
      <c r="AD955" s="135"/>
      <c r="AE955" s="135"/>
    </row>
    <row r="956" spans="1:31" ht="12.75" customHeight="1" x14ac:dyDescent="0.2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  <c r="AA956" s="135"/>
      <c r="AB956" s="135"/>
      <c r="AC956" s="135"/>
      <c r="AD956" s="135"/>
      <c r="AE956" s="135"/>
    </row>
    <row r="957" spans="1:31" ht="12.75" customHeight="1" x14ac:dyDescent="0.2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  <c r="AA957" s="135"/>
      <c r="AB957" s="135"/>
      <c r="AC957" s="135"/>
      <c r="AD957" s="135"/>
      <c r="AE957" s="135"/>
    </row>
    <row r="958" spans="1:31" ht="12.75" customHeight="1" x14ac:dyDescent="0.2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  <c r="AA958" s="135"/>
      <c r="AB958" s="135"/>
      <c r="AC958" s="135"/>
      <c r="AD958" s="135"/>
      <c r="AE958" s="135"/>
    </row>
    <row r="959" spans="1:31" ht="12.75" customHeight="1" x14ac:dyDescent="0.2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  <c r="AA959" s="135"/>
      <c r="AB959" s="135"/>
      <c r="AC959" s="135"/>
      <c r="AD959" s="135"/>
      <c r="AE959" s="135"/>
    </row>
    <row r="960" spans="1:31" ht="12.75" customHeight="1" x14ac:dyDescent="0.2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  <c r="AA960" s="135"/>
      <c r="AB960" s="135"/>
      <c r="AC960" s="135"/>
      <c r="AD960" s="135"/>
      <c r="AE960" s="135"/>
    </row>
    <row r="961" spans="1:31" ht="12.75" customHeight="1" x14ac:dyDescent="0.2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  <c r="AA961" s="135"/>
      <c r="AB961" s="135"/>
      <c r="AC961" s="135"/>
      <c r="AD961" s="135"/>
      <c r="AE961" s="135"/>
    </row>
    <row r="962" spans="1:31" ht="12.75" customHeight="1" x14ac:dyDescent="0.2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  <c r="AA962" s="135"/>
      <c r="AB962" s="135"/>
      <c r="AC962" s="135"/>
      <c r="AD962" s="135"/>
      <c r="AE962" s="135"/>
    </row>
    <row r="963" spans="1:31" ht="12.75" customHeight="1" x14ac:dyDescent="0.2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  <c r="AA963" s="135"/>
      <c r="AB963" s="135"/>
      <c r="AC963" s="135"/>
      <c r="AD963" s="135"/>
      <c r="AE963" s="135"/>
    </row>
    <row r="964" spans="1:31" ht="12.75" customHeight="1" x14ac:dyDescent="0.2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  <c r="AA964" s="135"/>
      <c r="AB964" s="135"/>
      <c r="AC964" s="135"/>
      <c r="AD964" s="135"/>
      <c r="AE964" s="135"/>
    </row>
    <row r="965" spans="1:31" ht="12.75" customHeight="1" x14ac:dyDescent="0.2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  <c r="AA965" s="135"/>
      <c r="AB965" s="135"/>
      <c r="AC965" s="135"/>
      <c r="AD965" s="135"/>
      <c r="AE965" s="135"/>
    </row>
    <row r="966" spans="1:31" ht="12.75" customHeight="1" x14ac:dyDescent="0.2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  <c r="AA966" s="135"/>
      <c r="AB966" s="135"/>
      <c r="AC966" s="135"/>
      <c r="AD966" s="135"/>
      <c r="AE966" s="135"/>
    </row>
    <row r="967" spans="1:31" ht="12.75" customHeight="1" x14ac:dyDescent="0.2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  <c r="AA967" s="135"/>
      <c r="AB967" s="135"/>
      <c r="AC967" s="135"/>
      <c r="AD967" s="135"/>
      <c r="AE967" s="135"/>
    </row>
    <row r="968" spans="1:31" ht="12.75" customHeight="1" x14ac:dyDescent="0.2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  <c r="AA968" s="135"/>
      <c r="AB968" s="135"/>
      <c r="AC968" s="135"/>
      <c r="AD968" s="135"/>
      <c r="AE968" s="135"/>
    </row>
    <row r="969" spans="1:31" ht="12.75" customHeight="1" x14ac:dyDescent="0.2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  <c r="AA969" s="135"/>
      <c r="AB969" s="135"/>
      <c r="AC969" s="135"/>
      <c r="AD969" s="135"/>
      <c r="AE969" s="135"/>
    </row>
    <row r="970" spans="1:31" ht="12.75" customHeight="1" x14ac:dyDescent="0.2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  <c r="AA970" s="135"/>
      <c r="AB970" s="135"/>
      <c r="AC970" s="135"/>
      <c r="AD970" s="135"/>
      <c r="AE970" s="135"/>
    </row>
    <row r="971" spans="1:31" ht="12.75" customHeight="1" x14ac:dyDescent="0.2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  <c r="AA971" s="135"/>
      <c r="AB971" s="135"/>
      <c r="AC971" s="135"/>
      <c r="AD971" s="135"/>
      <c r="AE971" s="135"/>
    </row>
    <row r="972" spans="1:31" ht="12.75" customHeight="1" x14ac:dyDescent="0.2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  <c r="AA972" s="135"/>
      <c r="AB972" s="135"/>
      <c r="AC972" s="135"/>
      <c r="AD972" s="135"/>
      <c r="AE972" s="135"/>
    </row>
    <row r="973" spans="1:31" ht="12.75" customHeight="1" x14ac:dyDescent="0.2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  <c r="AA973" s="135"/>
      <c r="AB973" s="135"/>
      <c r="AC973" s="135"/>
      <c r="AD973" s="135"/>
      <c r="AE973" s="135"/>
    </row>
    <row r="974" spans="1:31" ht="12.75" customHeight="1" x14ac:dyDescent="0.2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  <c r="AA974" s="135"/>
      <c r="AB974" s="135"/>
      <c r="AC974" s="135"/>
      <c r="AD974" s="135"/>
      <c r="AE974" s="135"/>
    </row>
    <row r="975" spans="1:31" ht="12.75" customHeight="1" x14ac:dyDescent="0.2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  <c r="AA975" s="135"/>
      <c r="AB975" s="135"/>
      <c r="AC975" s="135"/>
      <c r="AD975" s="135"/>
      <c r="AE975" s="135"/>
    </row>
    <row r="976" spans="1:31" ht="12.75" customHeight="1" x14ac:dyDescent="0.2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  <c r="AA976" s="135"/>
      <c r="AB976" s="135"/>
      <c r="AC976" s="135"/>
      <c r="AD976" s="135"/>
      <c r="AE976" s="135"/>
    </row>
    <row r="977" spans="1:31" ht="12.75" customHeight="1" x14ac:dyDescent="0.2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  <c r="AA977" s="135"/>
      <c r="AB977" s="135"/>
      <c r="AC977" s="135"/>
      <c r="AD977" s="135"/>
      <c r="AE977" s="135"/>
    </row>
    <row r="978" spans="1:31" ht="12.75" customHeight="1" x14ac:dyDescent="0.2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  <c r="AA978" s="135"/>
      <c r="AB978" s="135"/>
      <c r="AC978" s="135"/>
      <c r="AD978" s="135"/>
      <c r="AE978" s="135"/>
    </row>
    <row r="979" spans="1:31" ht="12.75" customHeight="1" x14ac:dyDescent="0.2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  <c r="AA979" s="135"/>
      <c r="AB979" s="135"/>
      <c r="AC979" s="135"/>
      <c r="AD979" s="135"/>
      <c r="AE979" s="135"/>
    </row>
    <row r="980" spans="1:31" ht="12.75" customHeight="1" x14ac:dyDescent="0.2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  <c r="AA980" s="135"/>
      <c r="AB980" s="135"/>
      <c r="AC980" s="135"/>
      <c r="AD980" s="135"/>
      <c r="AE980" s="135"/>
    </row>
    <row r="981" spans="1:31" ht="12.75" customHeight="1" x14ac:dyDescent="0.2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  <c r="AA981" s="135"/>
      <c r="AB981" s="135"/>
      <c r="AC981" s="135"/>
      <c r="AD981" s="135"/>
      <c r="AE981" s="135"/>
    </row>
    <row r="982" spans="1:31" ht="12.75" customHeight="1" x14ac:dyDescent="0.2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  <c r="AA982" s="135"/>
      <c r="AB982" s="135"/>
      <c r="AC982" s="135"/>
      <c r="AD982" s="135"/>
      <c r="AE982" s="135"/>
    </row>
    <row r="983" spans="1:31" ht="12.75" customHeight="1" x14ac:dyDescent="0.2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  <c r="AA983" s="135"/>
      <c r="AB983" s="135"/>
      <c r="AC983" s="135"/>
      <c r="AD983" s="135"/>
      <c r="AE983" s="135"/>
    </row>
    <row r="984" spans="1:31" ht="12.75" customHeight="1" x14ac:dyDescent="0.2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  <c r="AA984" s="135"/>
      <c r="AB984" s="135"/>
      <c r="AC984" s="135"/>
      <c r="AD984" s="135"/>
      <c r="AE984" s="135"/>
    </row>
    <row r="985" spans="1:31" ht="12.75" customHeight="1" x14ac:dyDescent="0.2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  <c r="AA985" s="135"/>
      <c r="AB985" s="135"/>
      <c r="AC985" s="135"/>
      <c r="AD985" s="135"/>
      <c r="AE985" s="135"/>
    </row>
    <row r="986" spans="1:31" ht="12.75" customHeight="1" x14ac:dyDescent="0.2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  <c r="AA986" s="135"/>
      <c r="AB986" s="135"/>
      <c r="AC986" s="135"/>
      <c r="AD986" s="135"/>
      <c r="AE986" s="135"/>
    </row>
    <row r="987" spans="1:31" ht="12.75" customHeight="1" x14ac:dyDescent="0.2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  <c r="AA987" s="135"/>
      <c r="AB987" s="135"/>
      <c r="AC987" s="135"/>
      <c r="AD987" s="135"/>
      <c r="AE987" s="135"/>
    </row>
    <row r="988" spans="1:31" ht="12.75" customHeight="1" x14ac:dyDescent="0.2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  <c r="AA988" s="135"/>
      <c r="AB988" s="135"/>
      <c r="AC988" s="135"/>
      <c r="AD988" s="135"/>
      <c r="AE988" s="135"/>
    </row>
    <row r="989" spans="1:31" ht="12.75" customHeight="1" x14ac:dyDescent="0.2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  <c r="AA989" s="135"/>
      <c r="AB989" s="135"/>
      <c r="AC989" s="135"/>
      <c r="AD989" s="135"/>
      <c r="AE989" s="135"/>
    </row>
    <row r="990" spans="1:31" ht="12.75" customHeight="1" x14ac:dyDescent="0.2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  <c r="AA990" s="135"/>
      <c r="AB990" s="135"/>
      <c r="AC990" s="135"/>
      <c r="AD990" s="135"/>
      <c r="AE990" s="135"/>
    </row>
    <row r="991" spans="1:31" ht="12.75" customHeight="1" x14ac:dyDescent="0.2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  <c r="AA991" s="135"/>
      <c r="AB991" s="135"/>
      <c r="AC991" s="135"/>
      <c r="AD991" s="135"/>
      <c r="AE991" s="135"/>
    </row>
    <row r="992" spans="1:31" ht="12.75" customHeight="1" x14ac:dyDescent="0.2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  <c r="AA992" s="135"/>
      <c r="AB992" s="135"/>
      <c r="AC992" s="135"/>
      <c r="AD992" s="135"/>
      <c r="AE992" s="135"/>
    </row>
    <row r="993" spans="1:31" ht="12.75" customHeight="1" x14ac:dyDescent="0.2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  <c r="AA993" s="135"/>
      <c r="AB993" s="135"/>
      <c r="AC993" s="135"/>
      <c r="AD993" s="135"/>
      <c r="AE993" s="135"/>
    </row>
    <row r="994" spans="1:31" ht="12.75" customHeight="1" x14ac:dyDescent="0.2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  <c r="AA994" s="135"/>
      <c r="AB994" s="135"/>
      <c r="AC994" s="135"/>
      <c r="AD994" s="135"/>
      <c r="AE994" s="135"/>
    </row>
    <row r="995" spans="1:31" ht="12.75" customHeight="1" x14ac:dyDescent="0.2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  <c r="AA995" s="135"/>
      <c r="AB995" s="135"/>
      <c r="AC995" s="135"/>
      <c r="AD995" s="135"/>
      <c r="AE995" s="135"/>
    </row>
    <row r="996" spans="1:31" ht="12.75" customHeight="1" x14ac:dyDescent="0.2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  <c r="AA996" s="135"/>
      <c r="AB996" s="135"/>
      <c r="AC996" s="135"/>
      <c r="AD996" s="135"/>
      <c r="AE996" s="135"/>
    </row>
    <row r="997" spans="1:31" ht="12.75" customHeight="1" x14ac:dyDescent="0.2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  <c r="AA997" s="135"/>
      <c r="AB997" s="135"/>
      <c r="AC997" s="135"/>
      <c r="AD997" s="135"/>
      <c r="AE997" s="135"/>
    </row>
    <row r="998" spans="1:31" ht="12.75" customHeight="1" x14ac:dyDescent="0.2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  <c r="AA998" s="135"/>
      <c r="AB998" s="135"/>
      <c r="AC998" s="135"/>
      <c r="AD998" s="135"/>
      <c r="AE998" s="135"/>
    </row>
    <row r="999" spans="1:31" ht="12.75" customHeight="1" x14ac:dyDescent="0.2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  <c r="AA999" s="135"/>
      <c r="AB999" s="135"/>
      <c r="AC999" s="135"/>
      <c r="AD999" s="135"/>
      <c r="AE999" s="135"/>
    </row>
    <row r="1000" spans="1:31" ht="12.75" customHeight="1" x14ac:dyDescent="0.2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  <c r="AA1000" s="135"/>
      <c r="AB1000" s="135"/>
      <c r="AC1000" s="135"/>
      <c r="AD1000" s="135"/>
      <c r="AE1000" s="135"/>
    </row>
  </sheetData>
  <mergeCells count="84">
    <mergeCell ref="F56:H56"/>
    <mergeCell ref="F58:H58"/>
    <mergeCell ref="I58:K58"/>
    <mergeCell ref="M58:N58"/>
    <mergeCell ref="F63:H63"/>
    <mergeCell ref="I63:K63"/>
    <mergeCell ref="M63:N63"/>
    <mergeCell ref="I56:K56"/>
    <mergeCell ref="M56:N56"/>
    <mergeCell ref="U56:W56"/>
    <mergeCell ref="AB56:AD56"/>
    <mergeCell ref="S57:T57"/>
    <mergeCell ref="U57:W57"/>
    <mergeCell ref="AB57:AD57"/>
    <mergeCell ref="Y56:Z56"/>
    <mergeCell ref="Y57:Z57"/>
    <mergeCell ref="AB54:AD54"/>
    <mergeCell ref="U55:W55"/>
    <mergeCell ref="Y55:Z55"/>
    <mergeCell ref="AB55:AD55"/>
    <mergeCell ref="A44:B44"/>
    <mergeCell ref="A45:B45"/>
    <mergeCell ref="A51:B51"/>
    <mergeCell ref="F54:H54"/>
    <mergeCell ref="I54:K54"/>
    <mergeCell ref="L54:O54"/>
    <mergeCell ref="P54:R54"/>
    <mergeCell ref="U54:W54"/>
    <mergeCell ref="Y54:Z54"/>
    <mergeCell ref="A26:B26"/>
    <mergeCell ref="A27:B27"/>
    <mergeCell ref="A35:B35"/>
    <mergeCell ref="A36:B36"/>
    <mergeCell ref="A43:B43"/>
    <mergeCell ref="V12:Y12"/>
    <mergeCell ref="O13:S13"/>
    <mergeCell ref="A15:D15"/>
    <mergeCell ref="I13:I14"/>
    <mergeCell ref="J13:N13"/>
    <mergeCell ref="W13:W14"/>
    <mergeCell ref="X13:X14"/>
    <mergeCell ref="Y13:Y14"/>
    <mergeCell ref="A8:F8"/>
    <mergeCell ref="A9:F9"/>
    <mergeCell ref="A12:D14"/>
    <mergeCell ref="E12:I12"/>
    <mergeCell ref="J12:T12"/>
    <mergeCell ref="F74:J74"/>
    <mergeCell ref="T74:X74"/>
    <mergeCell ref="F64:H64"/>
    <mergeCell ref="I64:K64"/>
    <mergeCell ref="M64:N64"/>
    <mergeCell ref="F65:H65"/>
    <mergeCell ref="I65:K65"/>
    <mergeCell ref="F66:H66"/>
    <mergeCell ref="I66:K66"/>
    <mergeCell ref="I68:K68"/>
    <mergeCell ref="F72:J72"/>
    <mergeCell ref="T72:X72"/>
    <mergeCell ref="F73:J73"/>
    <mergeCell ref="T73:X73"/>
    <mergeCell ref="M65:N65"/>
    <mergeCell ref="M66:N66"/>
    <mergeCell ref="A6:H6"/>
    <mergeCell ref="A7:F7"/>
    <mergeCell ref="Z12:AD12"/>
    <mergeCell ref="AE12:AE14"/>
    <mergeCell ref="Z13:Z14"/>
    <mergeCell ref="AA13:AA14"/>
    <mergeCell ref="AB13:AB14"/>
    <mergeCell ref="AC13:AC14"/>
    <mergeCell ref="AD13:AD14"/>
    <mergeCell ref="E13:E14"/>
    <mergeCell ref="F13:F14"/>
    <mergeCell ref="G13:G14"/>
    <mergeCell ref="H13:H14"/>
    <mergeCell ref="U12:U14"/>
    <mergeCell ref="T13:T14"/>
    <mergeCell ref="V13:V14"/>
    <mergeCell ref="AD1:AE1"/>
    <mergeCell ref="AD2:AE2"/>
    <mergeCell ref="A3:AE3"/>
    <mergeCell ref="A4:AE4"/>
    <mergeCell ref="A5:F5"/>
  </mergeCells>
  <printOptions horizontalCentered="1"/>
  <pageMargins left="0.3507874015748032" right="3.3408323959505069E-2" top="1.6704161979752535E-2" bottom="0.25" header="0" footer="0"/>
  <pageSetup paperSize="5" scale="42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2F5496"/>
  </sheetPr>
  <dimension ref="A1:AE1000"/>
  <sheetViews>
    <sheetView topLeftCell="A46" workbookViewId="0">
      <selection activeCell="A5" sqref="A5:F5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0" width="12.28515625" customWidth="1"/>
    <col min="11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24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1" t="s">
        <v>0</v>
      </c>
      <c r="AE1" s="152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3" t="s">
        <v>1</v>
      </c>
      <c r="AE2" s="152"/>
    </row>
    <row r="3" spans="1:31" ht="33" customHeight="1" x14ac:dyDescent="0.2">
      <c r="A3" s="154" t="s">
        <v>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</row>
    <row r="4" spans="1:31" ht="25.5" customHeight="1" x14ac:dyDescent="0.2">
      <c r="A4" s="155" t="str">
        <f>CONSOLIDATED!A4</f>
        <v>For the month of DECEMBER 2019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</row>
    <row r="5" spans="1:31" ht="15.75" customHeight="1" x14ac:dyDescent="0.2">
      <c r="A5" s="156" t="s">
        <v>4</v>
      </c>
      <c r="B5" s="152"/>
      <c r="C5" s="152"/>
      <c r="D5" s="152"/>
      <c r="E5" s="152"/>
      <c r="F5" s="15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56" t="s">
        <v>102</v>
      </c>
      <c r="B6" s="152"/>
      <c r="C6" s="152"/>
      <c r="D6" s="152"/>
      <c r="E6" s="152"/>
      <c r="F6" s="152"/>
      <c r="G6" s="152"/>
      <c r="H6" s="15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56" t="s">
        <v>6</v>
      </c>
      <c r="B7" s="152"/>
      <c r="C7" s="152"/>
      <c r="D7" s="152"/>
      <c r="E7" s="152"/>
      <c r="F7" s="152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56" t="s">
        <v>103</v>
      </c>
      <c r="B8" s="152"/>
      <c r="C8" s="152"/>
      <c r="D8" s="152"/>
      <c r="E8" s="152"/>
      <c r="F8" s="152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56" t="s">
        <v>10</v>
      </c>
      <c r="B9" s="152"/>
      <c r="C9" s="152"/>
      <c r="D9" s="152"/>
      <c r="E9" s="152"/>
      <c r="F9" s="152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12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85" t="s">
        <v>14</v>
      </c>
      <c r="B12" s="186"/>
      <c r="C12" s="186"/>
      <c r="D12" s="187"/>
      <c r="E12" s="171" t="s">
        <v>15</v>
      </c>
      <c r="F12" s="172"/>
      <c r="G12" s="172"/>
      <c r="H12" s="172"/>
      <c r="I12" s="173"/>
      <c r="J12" s="171" t="s">
        <v>16</v>
      </c>
      <c r="K12" s="172"/>
      <c r="L12" s="172"/>
      <c r="M12" s="172"/>
      <c r="N12" s="172"/>
      <c r="O12" s="172"/>
      <c r="P12" s="172"/>
      <c r="Q12" s="172"/>
      <c r="R12" s="172"/>
      <c r="S12" s="172"/>
      <c r="T12" s="173"/>
      <c r="U12" s="174" t="s">
        <v>17</v>
      </c>
      <c r="V12" s="171" t="s">
        <v>18</v>
      </c>
      <c r="W12" s="172"/>
      <c r="X12" s="172"/>
      <c r="Y12" s="173"/>
      <c r="Z12" s="171" t="s">
        <v>19</v>
      </c>
      <c r="AA12" s="172"/>
      <c r="AB12" s="172"/>
      <c r="AC12" s="172"/>
      <c r="AD12" s="173"/>
      <c r="AE12" s="157" t="s">
        <v>20</v>
      </c>
    </row>
    <row r="13" spans="1:31" ht="22.5" customHeight="1" x14ac:dyDescent="0.2">
      <c r="A13" s="188"/>
      <c r="B13" s="152"/>
      <c r="C13" s="152"/>
      <c r="D13" s="158"/>
      <c r="E13" s="160" t="s">
        <v>21</v>
      </c>
      <c r="F13" s="162" t="s">
        <v>22</v>
      </c>
      <c r="G13" s="164" t="s">
        <v>23</v>
      </c>
      <c r="H13" s="162" t="s">
        <v>24</v>
      </c>
      <c r="I13" s="165" t="s">
        <v>25</v>
      </c>
      <c r="J13" s="195" t="s">
        <v>26</v>
      </c>
      <c r="K13" s="170"/>
      <c r="L13" s="170"/>
      <c r="M13" s="170"/>
      <c r="N13" s="193"/>
      <c r="O13" s="192" t="s">
        <v>27</v>
      </c>
      <c r="P13" s="170"/>
      <c r="Q13" s="170"/>
      <c r="R13" s="170"/>
      <c r="S13" s="193"/>
      <c r="T13" s="177" t="s">
        <v>25</v>
      </c>
      <c r="U13" s="175"/>
      <c r="V13" s="160" t="s">
        <v>21</v>
      </c>
      <c r="W13" s="162" t="s">
        <v>22</v>
      </c>
      <c r="X13" s="162" t="s">
        <v>24</v>
      </c>
      <c r="Y13" s="165" t="s">
        <v>25</v>
      </c>
      <c r="Z13" s="160" t="s">
        <v>21</v>
      </c>
      <c r="AA13" s="162" t="s">
        <v>22</v>
      </c>
      <c r="AB13" s="164" t="s">
        <v>23</v>
      </c>
      <c r="AC13" s="162" t="s">
        <v>24</v>
      </c>
      <c r="AD13" s="165" t="s">
        <v>25</v>
      </c>
      <c r="AE13" s="158"/>
    </row>
    <row r="14" spans="1:31" ht="38.25" customHeight="1" x14ac:dyDescent="0.2">
      <c r="A14" s="189"/>
      <c r="B14" s="170"/>
      <c r="C14" s="170"/>
      <c r="D14" s="159"/>
      <c r="E14" s="161"/>
      <c r="F14" s="163"/>
      <c r="G14" s="163"/>
      <c r="H14" s="163"/>
      <c r="I14" s="166"/>
      <c r="J14" s="11" t="s">
        <v>21</v>
      </c>
      <c r="K14" s="12" t="s">
        <v>22</v>
      </c>
      <c r="L14" s="13" t="s">
        <v>23</v>
      </c>
      <c r="M14" s="12" t="s">
        <v>24</v>
      </c>
      <c r="N14" s="14" t="s">
        <v>28</v>
      </c>
      <c r="O14" s="12" t="s">
        <v>21</v>
      </c>
      <c r="P14" s="12" t="s">
        <v>22</v>
      </c>
      <c r="Q14" s="13" t="s">
        <v>23</v>
      </c>
      <c r="R14" s="12" t="s">
        <v>24</v>
      </c>
      <c r="S14" s="14" t="s">
        <v>28</v>
      </c>
      <c r="T14" s="166"/>
      <c r="U14" s="176"/>
      <c r="V14" s="161"/>
      <c r="W14" s="163"/>
      <c r="X14" s="163"/>
      <c r="Y14" s="166"/>
      <c r="Z14" s="161"/>
      <c r="AA14" s="163"/>
      <c r="AB14" s="163"/>
      <c r="AC14" s="163"/>
      <c r="AD14" s="166"/>
      <c r="AE14" s="159"/>
    </row>
    <row r="15" spans="1:31" ht="17.25" customHeight="1" x14ac:dyDescent="0.2">
      <c r="A15" s="194" t="s">
        <v>29</v>
      </c>
      <c r="B15" s="172"/>
      <c r="C15" s="172"/>
      <c r="D15" s="173"/>
      <c r="E15" s="15" t="s">
        <v>30</v>
      </c>
      <c r="F15" s="16" t="s">
        <v>31</v>
      </c>
      <c r="G15" s="16" t="s">
        <v>32</v>
      </c>
      <c r="H15" s="16" t="s">
        <v>33</v>
      </c>
      <c r="I15" s="17" t="s">
        <v>34</v>
      </c>
      <c r="J15" s="18">
        <v>7</v>
      </c>
      <c r="K15" s="19">
        <v>8</v>
      </c>
      <c r="L15" s="19">
        <v>9</v>
      </c>
      <c r="M15" s="19">
        <v>10</v>
      </c>
      <c r="N15" s="20" t="s">
        <v>35</v>
      </c>
      <c r="O15" s="19">
        <v>12</v>
      </c>
      <c r="P15" s="19">
        <v>13</v>
      </c>
      <c r="Q15" s="19">
        <v>14</v>
      </c>
      <c r="R15" s="19">
        <v>15</v>
      </c>
      <c r="S15" s="20" t="s">
        <v>36</v>
      </c>
      <c r="T15" s="21" t="s">
        <v>37</v>
      </c>
      <c r="U15" s="22" t="s">
        <v>38</v>
      </c>
      <c r="V15" s="18">
        <v>19</v>
      </c>
      <c r="W15" s="19">
        <v>20</v>
      </c>
      <c r="X15" s="19">
        <v>21</v>
      </c>
      <c r="Y15" s="17" t="s">
        <v>39</v>
      </c>
      <c r="Z15" s="18">
        <v>23</v>
      </c>
      <c r="AA15" s="19">
        <v>24</v>
      </c>
      <c r="AB15" s="19">
        <v>25</v>
      </c>
      <c r="AC15" s="19">
        <v>26</v>
      </c>
      <c r="AD15" s="17" t="s">
        <v>40</v>
      </c>
      <c r="AE15" s="23">
        <v>28</v>
      </c>
    </row>
    <row r="16" spans="1:31" ht="17.25" customHeight="1" x14ac:dyDescent="0.2">
      <c r="A16" s="25" t="str">
        <f>CONSOLIDATED!A16</f>
        <v>OCTOBER</v>
      </c>
      <c r="B16" s="26"/>
      <c r="C16" s="26"/>
      <c r="D16" s="27"/>
      <c r="E16" s="7"/>
      <c r="F16" s="8"/>
      <c r="G16" s="8"/>
      <c r="H16" s="8"/>
      <c r="I16" s="10"/>
      <c r="J16" s="7"/>
      <c r="K16" s="28"/>
      <c r="L16" s="28"/>
      <c r="M16" s="28"/>
      <c r="N16" s="29"/>
      <c r="O16" s="28"/>
      <c r="P16" s="8"/>
      <c r="Q16" s="8"/>
      <c r="R16" s="8"/>
      <c r="S16" s="30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5" t="s">
        <v>42</v>
      </c>
      <c r="B17" s="36"/>
      <c r="C17" s="3"/>
      <c r="D17" s="37"/>
      <c r="E17" s="38">
        <v>1011668</v>
      </c>
      <c r="F17" s="39">
        <v>73000</v>
      </c>
      <c r="G17" s="40"/>
      <c r="H17" s="40"/>
      <c r="I17" s="42">
        <f t="shared" ref="I17:I20" si="0">SUM(E17:H17)</f>
        <v>1084668</v>
      </c>
      <c r="J17" s="38"/>
      <c r="K17" s="43"/>
      <c r="L17" s="43"/>
      <c r="M17" s="43"/>
      <c r="N17" s="43">
        <f t="shared" ref="N17:N20" si="1">SUM(J17:M17)</f>
        <v>0</v>
      </c>
      <c r="O17" s="43"/>
      <c r="P17" s="40"/>
      <c r="Q17" s="40"/>
      <c r="R17" s="40"/>
      <c r="S17" s="40">
        <f t="shared" ref="S17:S20" si="2">SUM(O17:R17)</f>
        <v>0</v>
      </c>
      <c r="T17" s="42">
        <f t="shared" ref="T17:T20" si="3">N17+S17</f>
        <v>0</v>
      </c>
      <c r="U17" s="44">
        <f t="shared" ref="U17:U20" si="4">I17+T17</f>
        <v>1084668</v>
      </c>
      <c r="V17" s="41"/>
      <c r="W17" s="40"/>
      <c r="X17" s="40"/>
      <c r="Y17" s="47">
        <f t="shared" ref="Y17:Y20" si="5">SUM(V17:X17)</f>
        <v>0</v>
      </c>
      <c r="Z17" s="41">
        <f t="shared" ref="Z17:AA17" si="6">E17+J17+O17+V17</f>
        <v>1011668</v>
      </c>
      <c r="AA17" s="40">
        <f t="shared" si="6"/>
        <v>73000</v>
      </c>
      <c r="AB17" s="40"/>
      <c r="AC17" s="40"/>
      <c r="AD17" s="48">
        <f t="shared" ref="AD17:AD20" si="7">SUM(Z17:AC17)</f>
        <v>1084668</v>
      </c>
      <c r="AE17" s="49" t="s">
        <v>43</v>
      </c>
    </row>
    <row r="18" spans="1:31" ht="17.25" customHeight="1" x14ac:dyDescent="0.2">
      <c r="A18" s="51" t="s">
        <v>44</v>
      </c>
      <c r="B18" s="3"/>
      <c r="C18" s="3"/>
      <c r="D18" s="37"/>
      <c r="E18" s="52">
        <v>437408.03</v>
      </c>
      <c r="F18" s="53">
        <v>28976.12</v>
      </c>
      <c r="G18" s="54"/>
      <c r="H18" s="54"/>
      <c r="I18" s="42">
        <f t="shared" si="0"/>
        <v>466384.15</v>
      </c>
      <c r="J18" s="76"/>
      <c r="K18" s="56"/>
      <c r="L18" s="54"/>
      <c r="M18" s="54"/>
      <c r="N18" s="43">
        <f t="shared" si="1"/>
        <v>0</v>
      </c>
      <c r="O18" s="54"/>
      <c r="P18" s="54"/>
      <c r="Q18" s="54"/>
      <c r="R18" s="54"/>
      <c r="S18" s="40">
        <f t="shared" si="2"/>
        <v>0</v>
      </c>
      <c r="T18" s="42">
        <f t="shared" si="3"/>
        <v>0</v>
      </c>
      <c r="U18" s="44">
        <f t="shared" si="4"/>
        <v>466384.15</v>
      </c>
      <c r="V18" s="55"/>
      <c r="W18" s="54"/>
      <c r="X18" s="54"/>
      <c r="Y18" s="47">
        <f t="shared" si="5"/>
        <v>0</v>
      </c>
      <c r="Z18" s="41">
        <f t="shared" ref="Z18:AA18" si="8">E18+J18+O18+V18</f>
        <v>437408.03</v>
      </c>
      <c r="AA18" s="40">
        <f t="shared" si="8"/>
        <v>28976.12</v>
      </c>
      <c r="AB18" s="54"/>
      <c r="AC18" s="54"/>
      <c r="AD18" s="48">
        <f t="shared" si="7"/>
        <v>466384.15</v>
      </c>
      <c r="AE18" s="49" t="s">
        <v>45</v>
      </c>
    </row>
    <row r="19" spans="1:31" ht="17.25" customHeight="1" x14ac:dyDescent="0.2">
      <c r="A19" s="51" t="s">
        <v>46</v>
      </c>
      <c r="B19" s="57"/>
      <c r="C19" s="57"/>
      <c r="D19" s="37"/>
      <c r="E19" s="52">
        <v>568959.26</v>
      </c>
      <c r="F19" s="53">
        <v>44433.78</v>
      </c>
      <c r="G19" s="54"/>
      <c r="H19" s="54"/>
      <c r="I19" s="42">
        <f t="shared" si="0"/>
        <v>613393.04</v>
      </c>
      <c r="J19" s="137"/>
      <c r="K19" s="56"/>
      <c r="L19" s="54"/>
      <c r="M19" s="54"/>
      <c r="N19" s="43">
        <f t="shared" si="1"/>
        <v>0</v>
      </c>
      <c r="O19" s="53"/>
      <c r="P19" s="54"/>
      <c r="Q19" s="54"/>
      <c r="R19" s="54"/>
      <c r="S19" s="40">
        <f t="shared" si="2"/>
        <v>0</v>
      </c>
      <c r="T19" s="42">
        <f t="shared" si="3"/>
        <v>0</v>
      </c>
      <c r="U19" s="44">
        <f t="shared" si="4"/>
        <v>613393.04</v>
      </c>
      <c r="V19" s="55"/>
      <c r="W19" s="54"/>
      <c r="X19" s="54"/>
      <c r="Y19" s="47">
        <f t="shared" si="5"/>
        <v>0</v>
      </c>
      <c r="Z19" s="41">
        <f t="shared" ref="Z19:AA19" si="9">E19+J19+O19+V19</f>
        <v>568959.26</v>
      </c>
      <c r="AA19" s="40">
        <f t="shared" si="9"/>
        <v>44433.78</v>
      </c>
      <c r="AB19" s="54"/>
      <c r="AC19" s="54"/>
      <c r="AD19" s="48">
        <f t="shared" si="7"/>
        <v>613393.04</v>
      </c>
      <c r="AE19" s="49" t="s">
        <v>47</v>
      </c>
    </row>
    <row r="20" spans="1:31" ht="17.25" customHeight="1" x14ac:dyDescent="0.2">
      <c r="A20" s="25" t="s">
        <v>48</v>
      </c>
      <c r="B20" s="57"/>
      <c r="C20" s="57"/>
      <c r="D20" s="37"/>
      <c r="E20" s="52">
        <v>7601.95</v>
      </c>
      <c r="F20" s="53">
        <v>951.23</v>
      </c>
      <c r="G20" s="54"/>
      <c r="H20" s="54"/>
      <c r="I20" s="42">
        <f t="shared" si="0"/>
        <v>8553.18</v>
      </c>
      <c r="J20" s="59"/>
      <c r="K20" s="60"/>
      <c r="L20" s="54"/>
      <c r="M20" s="54"/>
      <c r="N20" s="43">
        <f t="shared" si="1"/>
        <v>0</v>
      </c>
      <c r="O20" s="54"/>
      <c r="P20" s="54"/>
      <c r="Q20" s="54"/>
      <c r="R20" s="54"/>
      <c r="S20" s="40">
        <f t="shared" si="2"/>
        <v>0</v>
      </c>
      <c r="T20" s="42">
        <f t="shared" si="3"/>
        <v>0</v>
      </c>
      <c r="U20" s="44">
        <f t="shared" si="4"/>
        <v>8553.18</v>
      </c>
      <c r="V20" s="55"/>
      <c r="W20" s="54"/>
      <c r="X20" s="54"/>
      <c r="Y20" s="47">
        <f t="shared" si="5"/>
        <v>0</v>
      </c>
      <c r="Z20" s="41">
        <f t="shared" ref="Z20:AA20" si="10">E20+J20+O20+V20</f>
        <v>7601.95</v>
      </c>
      <c r="AA20" s="40">
        <f t="shared" si="10"/>
        <v>951.23</v>
      </c>
      <c r="AB20" s="54"/>
      <c r="AC20" s="54"/>
      <c r="AD20" s="48">
        <f t="shared" si="7"/>
        <v>8553.18</v>
      </c>
      <c r="AE20" s="49" t="s">
        <v>49</v>
      </c>
    </row>
    <row r="21" spans="1:31" ht="17.25" customHeight="1" x14ac:dyDescent="0.2">
      <c r="A21" s="25" t="s">
        <v>50</v>
      </c>
      <c r="B21" s="57"/>
      <c r="C21" s="57"/>
      <c r="D21" s="37"/>
      <c r="E21" s="55"/>
      <c r="F21" s="54"/>
      <c r="G21" s="54"/>
      <c r="H21" s="54"/>
      <c r="I21" s="42"/>
      <c r="J21" s="55"/>
      <c r="K21" s="54"/>
      <c r="L21" s="54"/>
      <c r="M21" s="54"/>
      <c r="N21" s="43"/>
      <c r="O21" s="54"/>
      <c r="P21" s="54"/>
      <c r="Q21" s="54"/>
      <c r="R21" s="54"/>
      <c r="S21" s="40"/>
      <c r="T21" s="42"/>
      <c r="U21" s="44"/>
      <c r="V21" s="55"/>
      <c r="W21" s="54"/>
      <c r="X21" s="54"/>
      <c r="Y21" s="47"/>
      <c r="Z21" s="55"/>
      <c r="AA21" s="54"/>
      <c r="AB21" s="54"/>
      <c r="AC21" s="54"/>
      <c r="AD21" s="48"/>
      <c r="AE21" s="49"/>
    </row>
    <row r="22" spans="1:31" ht="17.25" customHeight="1" x14ac:dyDescent="0.2">
      <c r="A22" s="25" t="s">
        <v>51</v>
      </c>
      <c r="B22" s="57"/>
      <c r="C22" s="57"/>
      <c r="D22" s="37"/>
      <c r="E22" s="55"/>
      <c r="F22" s="54"/>
      <c r="G22" s="54"/>
      <c r="H22" s="54"/>
      <c r="I22" s="42"/>
      <c r="J22" s="55"/>
      <c r="K22" s="54"/>
      <c r="L22" s="54"/>
      <c r="M22" s="54"/>
      <c r="N22" s="43"/>
      <c r="O22" s="54"/>
      <c r="P22" s="54"/>
      <c r="Q22" s="54"/>
      <c r="R22" s="54"/>
      <c r="S22" s="40"/>
      <c r="T22" s="42"/>
      <c r="U22" s="44"/>
      <c r="V22" s="55"/>
      <c r="W22" s="54"/>
      <c r="X22" s="54"/>
      <c r="Y22" s="47"/>
      <c r="Z22" s="55"/>
      <c r="AA22" s="54"/>
      <c r="AB22" s="54"/>
      <c r="AC22" s="54"/>
      <c r="AD22" s="48"/>
      <c r="AE22" s="62"/>
    </row>
    <row r="23" spans="1:31" ht="17.25" customHeight="1" x14ac:dyDescent="0.2">
      <c r="A23" s="25" t="s">
        <v>52</v>
      </c>
      <c r="B23" s="57"/>
      <c r="C23" s="57"/>
      <c r="D23" s="37"/>
      <c r="E23" s="55"/>
      <c r="F23" s="54"/>
      <c r="G23" s="54"/>
      <c r="H23" s="54"/>
      <c r="I23" s="42"/>
      <c r="J23" s="55"/>
      <c r="K23" s="54"/>
      <c r="L23" s="54"/>
      <c r="M23" s="54"/>
      <c r="N23" s="43"/>
      <c r="O23" s="54"/>
      <c r="P23" s="54"/>
      <c r="Q23" s="54"/>
      <c r="R23" s="54"/>
      <c r="S23" s="40"/>
      <c r="T23" s="42"/>
      <c r="U23" s="44"/>
      <c r="V23" s="55"/>
      <c r="W23" s="54"/>
      <c r="X23" s="54"/>
      <c r="Y23" s="47"/>
      <c r="Z23" s="41"/>
      <c r="AA23" s="40"/>
      <c r="AB23" s="54"/>
      <c r="AC23" s="54"/>
      <c r="AD23" s="48"/>
      <c r="AE23" s="62"/>
    </row>
    <row r="24" spans="1:31" ht="17.25" customHeight="1" x14ac:dyDescent="0.2">
      <c r="A24" s="35"/>
      <c r="B24" s="63" t="s">
        <v>53</v>
      </c>
      <c r="C24" s="63"/>
      <c r="D24" s="64"/>
      <c r="E24" s="65">
        <f t="shared" ref="E24:AD24" si="11">SUM(E18:E23)</f>
        <v>1013969.24</v>
      </c>
      <c r="F24" s="66">
        <f t="shared" si="11"/>
        <v>74361.12999999999</v>
      </c>
      <c r="G24" s="66">
        <f t="shared" si="11"/>
        <v>0</v>
      </c>
      <c r="H24" s="67">
        <f t="shared" si="11"/>
        <v>0</v>
      </c>
      <c r="I24" s="69">
        <f t="shared" si="11"/>
        <v>1088330.3699999999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7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0</v>
      </c>
      <c r="U24" s="65">
        <f t="shared" si="11"/>
        <v>1088330.3699999999</v>
      </c>
      <c r="V24" s="73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1013969.24</v>
      </c>
      <c r="AA24" s="66">
        <f t="shared" si="11"/>
        <v>74361.12999999999</v>
      </c>
      <c r="AB24" s="66">
        <f t="shared" si="11"/>
        <v>0</v>
      </c>
      <c r="AC24" s="67">
        <f t="shared" si="11"/>
        <v>0</v>
      </c>
      <c r="AD24" s="70">
        <f t="shared" si="11"/>
        <v>1088330.3699999999</v>
      </c>
      <c r="AE24" s="62"/>
    </row>
    <row r="25" spans="1:31" ht="17.25" customHeight="1" x14ac:dyDescent="0.2">
      <c r="A25" s="35" t="str">
        <f>CONSOLIDATED!A25</f>
        <v>NOVEMBER</v>
      </c>
      <c r="B25" s="3"/>
      <c r="C25" s="57"/>
      <c r="D25" s="37"/>
      <c r="E25" s="41"/>
      <c r="F25" s="40"/>
      <c r="G25" s="40"/>
      <c r="H25" s="40"/>
      <c r="I25" s="42"/>
      <c r="J25" s="41"/>
      <c r="K25" s="43"/>
      <c r="L25" s="43"/>
      <c r="M25" s="43"/>
      <c r="N25" s="43"/>
      <c r="O25" s="43"/>
      <c r="P25" s="40"/>
      <c r="Q25" s="40"/>
      <c r="R25" s="40"/>
      <c r="S25" s="40"/>
      <c r="T25" s="42"/>
      <c r="U25" s="44"/>
      <c r="V25" s="41"/>
      <c r="W25" s="40"/>
      <c r="X25" s="40"/>
      <c r="Y25" s="42"/>
      <c r="Z25" s="41"/>
      <c r="AA25" s="40"/>
      <c r="AB25" s="40"/>
      <c r="AC25" s="40"/>
      <c r="AD25" s="48"/>
      <c r="AE25" s="50"/>
    </row>
    <row r="26" spans="1:31" ht="17.25" customHeight="1" x14ac:dyDescent="0.2">
      <c r="A26" s="190" t="s">
        <v>54</v>
      </c>
      <c r="B26" s="152"/>
      <c r="C26" s="57"/>
      <c r="D26" s="37"/>
      <c r="E26" s="38">
        <v>2142500</v>
      </c>
      <c r="F26" s="39">
        <v>73000</v>
      </c>
      <c r="G26" s="40"/>
      <c r="H26" s="40"/>
      <c r="I26" s="42">
        <f t="shared" ref="I26:I29" si="12">SUM(E26:H26)</f>
        <v>2215500</v>
      </c>
      <c r="J26" s="41"/>
      <c r="K26" s="43"/>
      <c r="L26" s="43"/>
      <c r="M26" s="43"/>
      <c r="N26" s="54">
        <f t="shared" ref="N26:N29" si="13">SUM(J26:M26)</f>
        <v>0</v>
      </c>
      <c r="O26" s="43"/>
      <c r="P26" s="40"/>
      <c r="Q26" s="40"/>
      <c r="R26" s="40"/>
      <c r="S26" s="40">
        <f t="shared" ref="S26:S29" si="14">SUM(O26:R26)</f>
        <v>0</v>
      </c>
      <c r="T26" s="42">
        <f t="shared" ref="T26:T29" si="15">N26+S26</f>
        <v>0</v>
      </c>
      <c r="U26" s="44">
        <f t="shared" ref="U26:U29" si="16">I26+T26</f>
        <v>2215500</v>
      </c>
      <c r="V26" s="41"/>
      <c r="W26" s="40"/>
      <c r="X26" s="40"/>
      <c r="Y26" s="47">
        <f t="shared" ref="Y26:Y29" si="17">SUM(V26:X26)</f>
        <v>0</v>
      </c>
      <c r="Z26" s="41">
        <f t="shared" ref="Z26:AA26" si="18">E26+J26+O26+V26</f>
        <v>2142500</v>
      </c>
      <c r="AA26" s="40">
        <f t="shared" si="18"/>
        <v>73000</v>
      </c>
      <c r="AB26" s="40"/>
      <c r="AC26" s="40"/>
      <c r="AD26" s="48">
        <f t="shared" ref="AD26:AD29" si="19">Z26+AA26</f>
        <v>2215500</v>
      </c>
      <c r="AE26" s="50"/>
    </row>
    <row r="27" spans="1:31" ht="17.25" customHeight="1" x14ac:dyDescent="0.2">
      <c r="A27" s="191" t="s">
        <v>44</v>
      </c>
      <c r="B27" s="152"/>
      <c r="C27" s="57"/>
      <c r="D27" s="37"/>
      <c r="E27" s="75">
        <v>1636272.51</v>
      </c>
      <c r="F27" s="53">
        <v>48973</v>
      </c>
      <c r="G27" s="54"/>
      <c r="H27" s="54"/>
      <c r="I27" s="42">
        <f t="shared" si="12"/>
        <v>1685245.51</v>
      </c>
      <c r="J27" s="76"/>
      <c r="K27" s="56"/>
      <c r="L27" s="54"/>
      <c r="M27" s="54"/>
      <c r="N27" s="54">
        <f t="shared" si="13"/>
        <v>0</v>
      </c>
      <c r="O27" s="54"/>
      <c r="P27" s="54"/>
      <c r="Q27" s="54"/>
      <c r="R27" s="54"/>
      <c r="S27" s="40">
        <f t="shared" si="14"/>
        <v>0</v>
      </c>
      <c r="T27" s="42">
        <f t="shared" si="15"/>
        <v>0</v>
      </c>
      <c r="U27" s="44">
        <f t="shared" si="16"/>
        <v>1685245.51</v>
      </c>
      <c r="V27" s="55"/>
      <c r="W27" s="54"/>
      <c r="X27" s="54"/>
      <c r="Y27" s="47">
        <f t="shared" si="17"/>
        <v>0</v>
      </c>
      <c r="Z27" s="55">
        <f t="shared" ref="Z27:AA27" si="20">E27+J27+O27+V27</f>
        <v>1636272.51</v>
      </c>
      <c r="AA27" s="54">
        <f t="shared" si="20"/>
        <v>48973</v>
      </c>
      <c r="AB27" s="54"/>
      <c r="AC27" s="54"/>
      <c r="AD27" s="48">
        <f t="shared" si="19"/>
        <v>1685245.51</v>
      </c>
      <c r="AE27" s="62"/>
    </row>
    <row r="28" spans="1:31" ht="17.25" customHeight="1" x14ac:dyDescent="0.2">
      <c r="A28" s="51" t="s">
        <v>46</v>
      </c>
      <c r="B28" s="78"/>
      <c r="C28" s="57"/>
      <c r="D28" s="37"/>
      <c r="E28" s="52">
        <v>340512.49</v>
      </c>
      <c r="F28" s="53">
        <v>28195.68</v>
      </c>
      <c r="G28" s="54"/>
      <c r="H28" s="54"/>
      <c r="I28" s="42">
        <f t="shared" si="12"/>
        <v>368708.17</v>
      </c>
      <c r="J28" s="58"/>
      <c r="K28" s="56"/>
      <c r="L28" s="54"/>
      <c r="M28" s="54"/>
      <c r="N28" s="54">
        <f t="shared" si="13"/>
        <v>0</v>
      </c>
      <c r="O28" s="54"/>
      <c r="P28" s="54"/>
      <c r="Q28" s="54"/>
      <c r="R28" s="54"/>
      <c r="S28" s="40">
        <f t="shared" si="14"/>
        <v>0</v>
      </c>
      <c r="T28" s="42">
        <f t="shared" si="15"/>
        <v>0</v>
      </c>
      <c r="U28" s="44">
        <f t="shared" si="16"/>
        <v>368708.17</v>
      </c>
      <c r="V28" s="55"/>
      <c r="W28" s="54"/>
      <c r="X28" s="54"/>
      <c r="Y28" s="47">
        <f t="shared" si="17"/>
        <v>0</v>
      </c>
      <c r="Z28" s="55">
        <f t="shared" ref="Z28:AA28" si="21">E28+J28+O28+V28</f>
        <v>340512.49</v>
      </c>
      <c r="AA28" s="54">
        <f t="shared" si="21"/>
        <v>28195.68</v>
      </c>
      <c r="AB28" s="54"/>
      <c r="AC28" s="54"/>
      <c r="AD28" s="48">
        <f t="shared" si="19"/>
        <v>368708.17</v>
      </c>
      <c r="AE28" s="61"/>
    </row>
    <row r="29" spans="1:31" ht="17.25" customHeight="1" x14ac:dyDescent="0.2">
      <c r="A29" s="51" t="s">
        <v>56</v>
      </c>
      <c r="B29" s="78"/>
      <c r="C29" s="57"/>
      <c r="D29" s="37"/>
      <c r="E29" s="52">
        <v>7240.71</v>
      </c>
      <c r="F29" s="53">
        <v>640</v>
      </c>
      <c r="G29" s="54"/>
      <c r="H29" s="54"/>
      <c r="I29" s="42">
        <f t="shared" si="12"/>
        <v>7880.71</v>
      </c>
      <c r="J29" s="59"/>
      <c r="K29" s="60"/>
      <c r="L29" s="54"/>
      <c r="M29" s="54"/>
      <c r="N29" s="54">
        <f t="shared" si="13"/>
        <v>0</v>
      </c>
      <c r="O29" s="54"/>
      <c r="P29" s="54"/>
      <c r="Q29" s="54"/>
      <c r="R29" s="54"/>
      <c r="S29" s="40">
        <f t="shared" si="14"/>
        <v>0</v>
      </c>
      <c r="T29" s="42">
        <f t="shared" si="15"/>
        <v>0</v>
      </c>
      <c r="U29" s="44">
        <f t="shared" si="16"/>
        <v>7880.71</v>
      </c>
      <c r="V29" s="55"/>
      <c r="W29" s="54"/>
      <c r="X29" s="54"/>
      <c r="Y29" s="47">
        <f t="shared" si="17"/>
        <v>0</v>
      </c>
      <c r="Z29" s="79">
        <f t="shared" ref="Z29:AA29" si="22">E29+J29+O29+V29</f>
        <v>7240.71</v>
      </c>
      <c r="AA29" s="54">
        <f t="shared" si="22"/>
        <v>640</v>
      </c>
      <c r="AB29" s="54"/>
      <c r="AC29" s="54"/>
      <c r="AD29" s="72">
        <f t="shared" si="19"/>
        <v>7880.71</v>
      </c>
      <c r="AE29" s="62"/>
    </row>
    <row r="30" spans="1:31" ht="17.25" customHeight="1" x14ac:dyDescent="0.2">
      <c r="A30" s="51" t="s">
        <v>57</v>
      </c>
      <c r="B30" s="78"/>
      <c r="C30" s="57"/>
      <c r="D30" s="37"/>
      <c r="E30" s="55"/>
      <c r="F30" s="54"/>
      <c r="G30" s="54"/>
      <c r="H30" s="54"/>
      <c r="I30" s="42"/>
      <c r="J30" s="55"/>
      <c r="K30" s="54"/>
      <c r="L30" s="54"/>
      <c r="M30" s="54"/>
      <c r="N30" s="54"/>
      <c r="O30" s="54"/>
      <c r="P30" s="54"/>
      <c r="Q30" s="54"/>
      <c r="R30" s="54"/>
      <c r="S30" s="40"/>
      <c r="T30" s="42"/>
      <c r="U30" s="44"/>
      <c r="V30" s="55"/>
      <c r="W30" s="54"/>
      <c r="X30" s="54"/>
      <c r="Y30" s="47"/>
      <c r="Z30" s="79"/>
      <c r="AA30" s="54"/>
      <c r="AB30" s="54"/>
      <c r="AC30" s="54"/>
      <c r="AD30" s="72"/>
      <c r="AE30" s="62"/>
    </row>
    <row r="31" spans="1:31" ht="17.25" customHeight="1" x14ac:dyDescent="0.2">
      <c r="A31" s="51" t="s">
        <v>59</v>
      </c>
      <c r="B31" s="78"/>
      <c r="C31" s="57"/>
      <c r="D31" s="37"/>
      <c r="E31" s="55"/>
      <c r="F31" s="54"/>
      <c r="G31" s="54"/>
      <c r="H31" s="54"/>
      <c r="I31" s="42"/>
      <c r="J31" s="55"/>
      <c r="K31" s="54"/>
      <c r="L31" s="54"/>
      <c r="M31" s="54"/>
      <c r="N31" s="54"/>
      <c r="O31" s="54"/>
      <c r="P31" s="54"/>
      <c r="Q31" s="54"/>
      <c r="R31" s="54"/>
      <c r="S31" s="40"/>
      <c r="T31" s="42"/>
      <c r="U31" s="44"/>
      <c r="V31" s="55"/>
      <c r="W31" s="54"/>
      <c r="X31" s="54"/>
      <c r="Y31" s="47"/>
      <c r="Z31" s="79"/>
      <c r="AA31" s="54"/>
      <c r="AB31" s="54"/>
      <c r="AC31" s="54"/>
      <c r="AD31" s="72"/>
      <c r="AE31" s="62"/>
    </row>
    <row r="32" spans="1:31" ht="17.25" customHeight="1" x14ac:dyDescent="0.2">
      <c r="A32" s="51" t="s">
        <v>60</v>
      </c>
      <c r="B32" s="78"/>
      <c r="C32" s="57"/>
      <c r="D32" s="37"/>
      <c r="E32" s="55"/>
      <c r="F32" s="54"/>
      <c r="G32" s="54"/>
      <c r="H32" s="54"/>
      <c r="I32" s="42"/>
      <c r="J32" s="55"/>
      <c r="K32" s="54"/>
      <c r="L32" s="54"/>
      <c r="M32" s="54"/>
      <c r="N32" s="54"/>
      <c r="O32" s="54"/>
      <c r="P32" s="54"/>
      <c r="Q32" s="54"/>
      <c r="R32" s="54"/>
      <c r="S32" s="40"/>
      <c r="T32" s="42"/>
      <c r="U32" s="44"/>
      <c r="V32" s="55"/>
      <c r="W32" s="54"/>
      <c r="X32" s="54"/>
      <c r="Y32" s="47"/>
      <c r="Z32" s="79"/>
      <c r="AA32" s="54"/>
      <c r="AB32" s="54"/>
      <c r="AC32" s="54"/>
      <c r="AD32" s="72"/>
      <c r="AE32" s="62"/>
    </row>
    <row r="33" spans="1:31" ht="17.25" customHeight="1" x14ac:dyDescent="0.2">
      <c r="A33" s="81"/>
      <c r="B33" s="63" t="s">
        <v>53</v>
      </c>
      <c r="C33" s="63"/>
      <c r="D33" s="64"/>
      <c r="E33" s="65">
        <f t="shared" ref="E33:AD33" si="23">SUM(E27:E32)</f>
        <v>1984025.71</v>
      </c>
      <c r="F33" s="66">
        <f t="shared" si="23"/>
        <v>77808.679999999993</v>
      </c>
      <c r="G33" s="66">
        <f t="shared" si="23"/>
        <v>0</v>
      </c>
      <c r="H33" s="66">
        <f t="shared" si="23"/>
        <v>0</v>
      </c>
      <c r="I33" s="68">
        <f t="shared" si="23"/>
        <v>2061834.39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8">
        <f t="shared" si="23"/>
        <v>0</v>
      </c>
      <c r="U33" s="65">
        <f t="shared" si="23"/>
        <v>2061834.39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8">
        <f t="shared" si="23"/>
        <v>0</v>
      </c>
      <c r="Z33" s="65">
        <f t="shared" si="23"/>
        <v>1984025.71</v>
      </c>
      <c r="AA33" s="66">
        <f t="shared" si="23"/>
        <v>77808.679999999993</v>
      </c>
      <c r="AB33" s="66">
        <f t="shared" si="23"/>
        <v>0</v>
      </c>
      <c r="AC33" s="66">
        <f t="shared" si="23"/>
        <v>0</v>
      </c>
      <c r="AD33" s="68">
        <f t="shared" si="23"/>
        <v>2061834.39</v>
      </c>
      <c r="AE33" s="62"/>
    </row>
    <row r="34" spans="1:31" ht="17.25" customHeight="1" x14ac:dyDescent="0.2">
      <c r="A34" s="35" t="str">
        <f>CONSOLIDATED!A34</f>
        <v>DECEMBER</v>
      </c>
      <c r="B34" s="3"/>
      <c r="C34" s="57"/>
      <c r="D34" s="37"/>
      <c r="E34" s="41"/>
      <c r="F34" s="40"/>
      <c r="G34" s="40"/>
      <c r="H34" s="40"/>
      <c r="I34" s="42"/>
      <c r="J34" s="41"/>
      <c r="K34" s="43"/>
      <c r="L34" s="43"/>
      <c r="M34" s="43"/>
      <c r="N34" s="43"/>
      <c r="O34" s="43"/>
      <c r="P34" s="40"/>
      <c r="Q34" s="40"/>
      <c r="R34" s="40"/>
      <c r="S34" s="40"/>
      <c r="T34" s="42"/>
      <c r="U34" s="44"/>
      <c r="V34" s="46"/>
      <c r="W34" s="40"/>
      <c r="X34" s="40"/>
      <c r="Y34" s="71"/>
      <c r="Z34" s="46"/>
      <c r="AA34" s="40"/>
      <c r="AB34" s="40"/>
      <c r="AC34" s="40"/>
      <c r="AD34" s="72"/>
      <c r="AE34" s="62"/>
    </row>
    <row r="35" spans="1:31" ht="17.25" customHeight="1" x14ac:dyDescent="0.2">
      <c r="A35" s="190" t="s">
        <v>54</v>
      </c>
      <c r="B35" s="152"/>
      <c r="C35" s="57"/>
      <c r="D35" s="37"/>
      <c r="E35" s="38">
        <v>1168664</v>
      </c>
      <c r="F35" s="53">
        <v>72000</v>
      </c>
      <c r="G35" s="40"/>
      <c r="H35" s="40"/>
      <c r="I35" s="42">
        <f t="shared" ref="I35:I38" si="24">SUM(E35:H35)</f>
        <v>1240664</v>
      </c>
      <c r="J35" s="46"/>
      <c r="K35" s="54"/>
      <c r="L35" s="43"/>
      <c r="M35" s="43"/>
      <c r="N35" s="54">
        <f t="shared" ref="N35:N38" si="25">SUM(J35:M35)</f>
        <v>0</v>
      </c>
      <c r="O35" s="43"/>
      <c r="P35" s="40"/>
      <c r="Q35" s="40"/>
      <c r="R35" s="40"/>
      <c r="S35" s="40">
        <f t="shared" ref="S35:S38" si="26">SUM(O35:R35)</f>
        <v>0</v>
      </c>
      <c r="T35" s="42">
        <f t="shared" ref="T35:T38" si="27">N35+S35</f>
        <v>0</v>
      </c>
      <c r="U35" s="44">
        <f t="shared" ref="U35:U38" si="28">I35+T35</f>
        <v>1240664</v>
      </c>
      <c r="V35" s="46"/>
      <c r="W35" s="40"/>
      <c r="X35" s="40"/>
      <c r="Y35" s="74">
        <f t="shared" ref="Y35:Y38" si="29">SUM(V35:X35)</f>
        <v>0</v>
      </c>
      <c r="Z35" s="46">
        <f t="shared" ref="Z35:AA35" si="30">E35+J35+O35+V35</f>
        <v>1168664</v>
      </c>
      <c r="AA35" s="40">
        <f t="shared" si="30"/>
        <v>72000</v>
      </c>
      <c r="AB35" s="40"/>
      <c r="AC35" s="40"/>
      <c r="AD35" s="72">
        <f t="shared" ref="AD35:AD38" si="31">Z35+AA35</f>
        <v>1240664</v>
      </c>
      <c r="AE35" s="62"/>
    </row>
    <row r="36" spans="1:31" ht="17.25" customHeight="1" x14ac:dyDescent="0.2">
      <c r="A36" s="191" t="s">
        <v>44</v>
      </c>
      <c r="B36" s="152"/>
      <c r="C36" s="57"/>
      <c r="D36" s="37"/>
      <c r="E36" s="52">
        <v>841062.23</v>
      </c>
      <c r="F36" s="53">
        <v>38548</v>
      </c>
      <c r="G36" s="54"/>
      <c r="H36" s="54"/>
      <c r="I36" s="42">
        <f t="shared" si="24"/>
        <v>879610.23</v>
      </c>
      <c r="J36" s="138"/>
      <c r="K36" s="56"/>
      <c r="L36" s="84"/>
      <c r="M36" s="54"/>
      <c r="N36" s="54">
        <f t="shared" si="25"/>
        <v>0</v>
      </c>
      <c r="O36" s="54"/>
      <c r="P36" s="54"/>
      <c r="Q36" s="54"/>
      <c r="R36" s="54"/>
      <c r="S36" s="40">
        <f t="shared" si="26"/>
        <v>0</v>
      </c>
      <c r="T36" s="42">
        <f t="shared" si="27"/>
        <v>0</v>
      </c>
      <c r="U36" s="44">
        <f t="shared" si="28"/>
        <v>879610.23</v>
      </c>
      <c r="V36" s="79"/>
      <c r="W36" s="54"/>
      <c r="X36" s="54"/>
      <c r="Y36" s="74">
        <f t="shared" si="29"/>
        <v>0</v>
      </c>
      <c r="Z36" s="79">
        <f t="shared" ref="Z36:AA36" si="32">E36+J36+O36+V36</f>
        <v>841062.23</v>
      </c>
      <c r="AA36" s="54">
        <f t="shared" si="32"/>
        <v>38548</v>
      </c>
      <c r="AB36" s="54"/>
      <c r="AC36" s="54"/>
      <c r="AD36" s="72">
        <f t="shared" si="31"/>
        <v>879610.23</v>
      </c>
      <c r="AE36" s="61"/>
    </row>
    <row r="37" spans="1:31" ht="17.25" customHeight="1" x14ac:dyDescent="0.2">
      <c r="A37" s="51" t="s">
        <v>46</v>
      </c>
      <c r="B37" s="78"/>
      <c r="C37" s="57"/>
      <c r="D37" s="37"/>
      <c r="E37" s="52">
        <v>396739.24</v>
      </c>
      <c r="F37" s="53">
        <v>10705.01</v>
      </c>
      <c r="G37" s="54"/>
      <c r="H37" s="54"/>
      <c r="I37" s="42">
        <f t="shared" si="24"/>
        <v>407444.25</v>
      </c>
      <c r="J37" s="139"/>
      <c r="K37" s="56"/>
      <c r="L37" s="84"/>
      <c r="M37" s="54"/>
      <c r="N37" s="54">
        <f t="shared" si="25"/>
        <v>0</v>
      </c>
      <c r="O37" s="54"/>
      <c r="P37" s="54"/>
      <c r="Q37" s="54"/>
      <c r="R37" s="54"/>
      <c r="S37" s="40">
        <f t="shared" si="26"/>
        <v>0</v>
      </c>
      <c r="T37" s="42">
        <f t="shared" si="27"/>
        <v>0</v>
      </c>
      <c r="U37" s="44">
        <f t="shared" si="28"/>
        <v>407444.25</v>
      </c>
      <c r="V37" s="79"/>
      <c r="W37" s="54"/>
      <c r="X37" s="54"/>
      <c r="Y37" s="74">
        <f t="shared" si="29"/>
        <v>0</v>
      </c>
      <c r="Z37" s="79">
        <f t="shared" ref="Z37:AA37" si="33">E37+J37+O37+V37</f>
        <v>396739.24</v>
      </c>
      <c r="AA37" s="54">
        <f t="shared" si="33"/>
        <v>10705.01</v>
      </c>
      <c r="AB37" s="54"/>
      <c r="AC37" s="54"/>
      <c r="AD37" s="72">
        <f t="shared" si="31"/>
        <v>407444.25</v>
      </c>
      <c r="AE37" s="62"/>
    </row>
    <row r="38" spans="1:31" ht="17.25" customHeight="1" x14ac:dyDescent="0.2">
      <c r="A38" s="51" t="s">
        <v>56</v>
      </c>
      <c r="B38" s="78"/>
      <c r="C38" s="57"/>
      <c r="D38" s="37"/>
      <c r="E38" s="52">
        <v>5309.91</v>
      </c>
      <c r="F38" s="53">
        <v>0</v>
      </c>
      <c r="G38" s="54"/>
      <c r="H38" s="54"/>
      <c r="I38" s="42">
        <f t="shared" si="24"/>
        <v>5309.91</v>
      </c>
      <c r="J38" s="121"/>
      <c r="K38" s="60"/>
      <c r="L38" s="84"/>
      <c r="M38" s="54"/>
      <c r="N38" s="54">
        <f t="shared" si="25"/>
        <v>0</v>
      </c>
      <c r="O38" s="54"/>
      <c r="P38" s="54"/>
      <c r="Q38" s="54"/>
      <c r="R38" s="54"/>
      <c r="S38" s="40">
        <f t="shared" si="26"/>
        <v>0</v>
      </c>
      <c r="T38" s="42">
        <f t="shared" si="27"/>
        <v>0</v>
      </c>
      <c r="U38" s="44">
        <f t="shared" si="28"/>
        <v>5309.91</v>
      </c>
      <c r="V38" s="79"/>
      <c r="W38" s="54"/>
      <c r="X38" s="54"/>
      <c r="Y38" s="74">
        <f t="shared" si="29"/>
        <v>0</v>
      </c>
      <c r="Z38" s="79">
        <f t="shared" ref="Z38:AA38" si="34">E38+J38+O38+V38</f>
        <v>5309.91</v>
      </c>
      <c r="AA38" s="54">
        <f t="shared" si="34"/>
        <v>0</v>
      </c>
      <c r="AB38" s="54"/>
      <c r="AC38" s="54"/>
      <c r="AD38" s="72">
        <f t="shared" si="31"/>
        <v>5309.91</v>
      </c>
      <c r="AE38" s="62"/>
    </row>
    <row r="39" spans="1:31" ht="17.25" customHeight="1" x14ac:dyDescent="0.2">
      <c r="A39" s="51" t="s">
        <v>57</v>
      </c>
      <c r="B39" s="78"/>
      <c r="C39" s="57"/>
      <c r="D39" s="37"/>
      <c r="E39" s="55"/>
      <c r="F39" s="54"/>
      <c r="G39" s="54"/>
      <c r="H39" s="54"/>
      <c r="I39" s="42"/>
      <c r="J39" s="79"/>
      <c r="K39" s="54"/>
      <c r="L39" s="84"/>
      <c r="M39" s="54"/>
      <c r="N39" s="54"/>
      <c r="O39" s="54"/>
      <c r="P39" s="54"/>
      <c r="Q39" s="54"/>
      <c r="R39" s="54"/>
      <c r="S39" s="40"/>
      <c r="T39" s="42"/>
      <c r="U39" s="44"/>
      <c r="V39" s="79"/>
      <c r="W39" s="54"/>
      <c r="X39" s="54"/>
      <c r="Y39" s="74"/>
      <c r="Z39" s="79"/>
      <c r="AA39" s="54"/>
      <c r="AB39" s="54"/>
      <c r="AC39" s="54"/>
      <c r="AD39" s="72"/>
      <c r="AE39" s="62"/>
    </row>
    <row r="40" spans="1:31" ht="17.25" customHeight="1" x14ac:dyDescent="0.2">
      <c r="A40" s="51" t="s">
        <v>59</v>
      </c>
      <c r="B40" s="78"/>
      <c r="C40" s="57"/>
      <c r="D40" s="37"/>
      <c r="E40" s="55"/>
      <c r="F40" s="54"/>
      <c r="G40" s="54"/>
      <c r="H40" s="54"/>
      <c r="I40" s="42"/>
      <c r="J40" s="55"/>
      <c r="K40" s="54"/>
      <c r="L40" s="54"/>
      <c r="M40" s="54"/>
      <c r="N40" s="54"/>
      <c r="O40" s="54"/>
      <c r="P40" s="54"/>
      <c r="Q40" s="54"/>
      <c r="R40" s="54"/>
      <c r="S40" s="40"/>
      <c r="T40" s="42"/>
      <c r="U40" s="44"/>
      <c r="V40" s="79"/>
      <c r="W40" s="54"/>
      <c r="X40" s="54"/>
      <c r="Y40" s="74"/>
      <c r="Z40" s="79"/>
      <c r="AA40" s="54"/>
      <c r="AB40" s="54"/>
      <c r="AC40" s="54"/>
      <c r="AD40" s="72"/>
      <c r="AE40" s="62"/>
    </row>
    <row r="41" spans="1:31" ht="17.25" customHeight="1" x14ac:dyDescent="0.2">
      <c r="A41" s="51" t="s">
        <v>60</v>
      </c>
      <c r="B41" s="78"/>
      <c r="C41" s="57"/>
      <c r="D41" s="37"/>
      <c r="E41" s="55"/>
      <c r="F41" s="54"/>
      <c r="G41" s="54"/>
      <c r="H41" s="54"/>
      <c r="I41" s="42"/>
      <c r="J41" s="55"/>
      <c r="K41" s="54"/>
      <c r="L41" s="54"/>
      <c r="M41" s="54"/>
      <c r="N41" s="54"/>
      <c r="O41" s="54"/>
      <c r="P41" s="54"/>
      <c r="Q41" s="54"/>
      <c r="R41" s="54"/>
      <c r="S41" s="40"/>
      <c r="T41" s="42"/>
      <c r="U41" s="44"/>
      <c r="V41" s="79"/>
      <c r="W41" s="54"/>
      <c r="X41" s="54"/>
      <c r="Y41" s="74"/>
      <c r="Z41" s="79"/>
      <c r="AA41" s="54"/>
      <c r="AB41" s="54"/>
      <c r="AC41" s="54"/>
      <c r="AD41" s="72"/>
      <c r="AE41" s="62"/>
    </row>
    <row r="42" spans="1:31" ht="17.25" customHeight="1" x14ac:dyDescent="0.2">
      <c r="A42" s="81"/>
      <c r="B42" s="63" t="s">
        <v>53</v>
      </c>
      <c r="C42" s="63"/>
      <c r="D42" s="64"/>
      <c r="E42" s="65">
        <f t="shared" ref="E42:AD42" si="35">SUM(E36:E41)</f>
        <v>1243111.3799999999</v>
      </c>
      <c r="F42" s="66">
        <f t="shared" si="35"/>
        <v>49253.01</v>
      </c>
      <c r="G42" s="66">
        <f t="shared" si="35"/>
        <v>0</v>
      </c>
      <c r="H42" s="67">
        <f t="shared" si="35"/>
        <v>0</v>
      </c>
      <c r="I42" s="69">
        <f t="shared" si="35"/>
        <v>1292364.3899999999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7">
        <f t="shared" si="35"/>
        <v>0</v>
      </c>
      <c r="N42" s="70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7">
        <f t="shared" si="35"/>
        <v>0</v>
      </c>
      <c r="U42" s="65">
        <f t="shared" si="35"/>
        <v>1292364.3899999999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9">
        <f t="shared" si="35"/>
        <v>0</v>
      </c>
      <c r="Z42" s="65">
        <f t="shared" si="35"/>
        <v>1243111.3799999999</v>
      </c>
      <c r="AA42" s="66">
        <f t="shared" si="35"/>
        <v>49253.01</v>
      </c>
      <c r="AB42" s="66">
        <f t="shared" si="35"/>
        <v>0</v>
      </c>
      <c r="AC42" s="66">
        <f t="shared" si="35"/>
        <v>0</v>
      </c>
      <c r="AD42" s="68">
        <f t="shared" si="35"/>
        <v>1292364.3899999999</v>
      </c>
      <c r="AE42" s="62"/>
    </row>
    <row r="43" spans="1:31" ht="17.25" customHeight="1" x14ac:dyDescent="0.2">
      <c r="A43" s="190" t="str">
        <f>CONSOLIDATED!A43</f>
        <v>3rd QUARTER</v>
      </c>
      <c r="B43" s="152"/>
      <c r="C43" s="57"/>
      <c r="D43" s="37"/>
      <c r="E43" s="41"/>
      <c r="F43" s="40"/>
      <c r="G43" s="40"/>
      <c r="H43" s="40"/>
      <c r="I43" s="42"/>
      <c r="J43" s="41"/>
      <c r="K43" s="43"/>
      <c r="L43" s="43"/>
      <c r="M43" s="43"/>
      <c r="N43" s="43"/>
      <c r="O43" s="43"/>
      <c r="P43" s="40"/>
      <c r="Q43" s="40"/>
      <c r="R43" s="40"/>
      <c r="S43" s="40"/>
      <c r="T43" s="42"/>
      <c r="U43" s="44"/>
      <c r="V43" s="46"/>
      <c r="W43" s="40"/>
      <c r="X43" s="40"/>
      <c r="Y43" s="71"/>
      <c r="Z43" s="46"/>
      <c r="AA43" s="40"/>
      <c r="AB43" s="40"/>
      <c r="AC43" s="40"/>
      <c r="AD43" s="72"/>
      <c r="AE43" s="62"/>
    </row>
    <row r="44" spans="1:31" ht="17.25" customHeight="1" x14ac:dyDescent="0.2">
      <c r="A44" s="190" t="s">
        <v>54</v>
      </c>
      <c r="B44" s="152"/>
      <c r="C44" s="57"/>
      <c r="D44" s="37"/>
      <c r="E44" s="46">
        <f t="shared" ref="E44:AD44" si="36">E17+E26+E35</f>
        <v>4322832</v>
      </c>
      <c r="F44" s="40">
        <f t="shared" si="36"/>
        <v>218000</v>
      </c>
      <c r="G44" s="40">
        <f t="shared" si="36"/>
        <v>0</v>
      </c>
      <c r="H44" s="40">
        <f t="shared" si="36"/>
        <v>0</v>
      </c>
      <c r="I44" s="40">
        <f t="shared" si="36"/>
        <v>4540832</v>
      </c>
      <c r="J44" s="46">
        <f t="shared" si="36"/>
        <v>0</v>
      </c>
      <c r="K44" s="40">
        <f t="shared" si="36"/>
        <v>0</v>
      </c>
      <c r="L44" s="40">
        <f t="shared" si="36"/>
        <v>0</v>
      </c>
      <c r="M44" s="40">
        <f t="shared" si="36"/>
        <v>0</v>
      </c>
      <c r="N44" s="48">
        <f t="shared" si="36"/>
        <v>0</v>
      </c>
      <c r="O44" s="40">
        <f t="shared" si="36"/>
        <v>0</v>
      </c>
      <c r="P44" s="40">
        <f t="shared" si="36"/>
        <v>0</v>
      </c>
      <c r="Q44" s="40">
        <f t="shared" si="36"/>
        <v>0</v>
      </c>
      <c r="R44" s="40">
        <f t="shared" si="36"/>
        <v>0</v>
      </c>
      <c r="S44" s="40">
        <f t="shared" si="36"/>
        <v>0</v>
      </c>
      <c r="T44" s="48">
        <f t="shared" si="36"/>
        <v>0</v>
      </c>
      <c r="U44" s="44">
        <f t="shared" si="36"/>
        <v>4540832</v>
      </c>
      <c r="V44" s="46">
        <f t="shared" si="36"/>
        <v>0</v>
      </c>
      <c r="W44" s="40">
        <f t="shared" si="36"/>
        <v>0</v>
      </c>
      <c r="X44" s="40">
        <f t="shared" si="36"/>
        <v>0</v>
      </c>
      <c r="Y44" s="72">
        <f t="shared" si="36"/>
        <v>0</v>
      </c>
      <c r="Z44" s="46">
        <f t="shared" si="36"/>
        <v>4322832</v>
      </c>
      <c r="AA44" s="40">
        <f t="shared" si="36"/>
        <v>218000</v>
      </c>
      <c r="AB44" s="40">
        <f t="shared" si="36"/>
        <v>0</v>
      </c>
      <c r="AC44" s="40">
        <f t="shared" si="36"/>
        <v>0</v>
      </c>
      <c r="AD44" s="82">
        <f t="shared" si="36"/>
        <v>4540832</v>
      </c>
      <c r="AE44" s="62"/>
    </row>
    <row r="45" spans="1:31" ht="17.25" customHeight="1" x14ac:dyDescent="0.2">
      <c r="A45" s="191" t="s">
        <v>44</v>
      </c>
      <c r="B45" s="152"/>
      <c r="C45" s="57"/>
      <c r="D45" s="37"/>
      <c r="E45" s="79">
        <f t="shared" ref="E45:AD45" si="37">E18+E27+E36</f>
        <v>2914742.77</v>
      </c>
      <c r="F45" s="40">
        <f t="shared" si="37"/>
        <v>116497.12</v>
      </c>
      <c r="G45" s="40">
        <f t="shared" si="37"/>
        <v>0</v>
      </c>
      <c r="H45" s="40">
        <f t="shared" si="37"/>
        <v>0</v>
      </c>
      <c r="I45" s="40">
        <f t="shared" si="37"/>
        <v>3031239.89</v>
      </c>
      <c r="J45" s="46">
        <f t="shared" si="37"/>
        <v>0</v>
      </c>
      <c r="K45" s="40">
        <f t="shared" si="37"/>
        <v>0</v>
      </c>
      <c r="L45" s="40">
        <f t="shared" si="37"/>
        <v>0</v>
      </c>
      <c r="M45" s="40">
        <f t="shared" si="37"/>
        <v>0</v>
      </c>
      <c r="N45" s="48">
        <f t="shared" si="37"/>
        <v>0</v>
      </c>
      <c r="O45" s="54">
        <f t="shared" si="37"/>
        <v>0</v>
      </c>
      <c r="P45" s="40">
        <f t="shared" si="37"/>
        <v>0</v>
      </c>
      <c r="Q45" s="40">
        <f t="shared" si="37"/>
        <v>0</v>
      </c>
      <c r="R45" s="40">
        <f t="shared" si="37"/>
        <v>0</v>
      </c>
      <c r="S45" s="40">
        <f t="shared" si="37"/>
        <v>0</v>
      </c>
      <c r="T45" s="48">
        <f t="shared" si="37"/>
        <v>0</v>
      </c>
      <c r="U45" s="44">
        <f t="shared" si="37"/>
        <v>3031239.89</v>
      </c>
      <c r="V45" s="79">
        <f t="shared" si="37"/>
        <v>0</v>
      </c>
      <c r="W45" s="54">
        <f t="shared" si="37"/>
        <v>0</v>
      </c>
      <c r="X45" s="40">
        <f t="shared" si="37"/>
        <v>0</v>
      </c>
      <c r="Y45" s="72">
        <f t="shared" si="37"/>
        <v>0</v>
      </c>
      <c r="Z45" s="79">
        <f t="shared" si="37"/>
        <v>2914742.77</v>
      </c>
      <c r="AA45" s="40">
        <f t="shared" si="37"/>
        <v>116497.12</v>
      </c>
      <c r="AB45" s="40">
        <f t="shared" si="37"/>
        <v>0</v>
      </c>
      <c r="AC45" s="40">
        <f t="shared" si="37"/>
        <v>0</v>
      </c>
      <c r="AD45" s="82">
        <f t="shared" si="37"/>
        <v>3031239.89</v>
      </c>
      <c r="AE45" s="62"/>
    </row>
    <row r="46" spans="1:31" ht="17.25" customHeight="1" x14ac:dyDescent="0.2">
      <c r="A46" s="51" t="s">
        <v>46</v>
      </c>
      <c r="B46" s="78"/>
      <c r="C46" s="57"/>
      <c r="D46" s="37"/>
      <c r="E46" s="79">
        <f t="shared" ref="E46:AD46" si="38">E19+E28+E37</f>
        <v>1306210.99</v>
      </c>
      <c r="F46" s="40">
        <f t="shared" si="38"/>
        <v>83334.469999999987</v>
      </c>
      <c r="G46" s="40">
        <f t="shared" si="38"/>
        <v>0</v>
      </c>
      <c r="H46" s="40">
        <f t="shared" si="38"/>
        <v>0</v>
      </c>
      <c r="I46" s="40">
        <f t="shared" si="38"/>
        <v>1389545.46</v>
      </c>
      <c r="J46" s="46">
        <f t="shared" si="38"/>
        <v>0</v>
      </c>
      <c r="K46" s="40">
        <f t="shared" si="38"/>
        <v>0</v>
      </c>
      <c r="L46" s="40">
        <f t="shared" si="38"/>
        <v>0</v>
      </c>
      <c r="M46" s="40">
        <f t="shared" si="38"/>
        <v>0</v>
      </c>
      <c r="N46" s="48">
        <f t="shared" si="38"/>
        <v>0</v>
      </c>
      <c r="O46" s="54">
        <f t="shared" si="38"/>
        <v>0</v>
      </c>
      <c r="P46" s="40">
        <f t="shared" si="38"/>
        <v>0</v>
      </c>
      <c r="Q46" s="40">
        <f t="shared" si="38"/>
        <v>0</v>
      </c>
      <c r="R46" s="40">
        <f t="shared" si="38"/>
        <v>0</v>
      </c>
      <c r="S46" s="40">
        <f t="shared" si="38"/>
        <v>0</v>
      </c>
      <c r="T46" s="48">
        <f t="shared" si="38"/>
        <v>0</v>
      </c>
      <c r="U46" s="44">
        <f t="shared" si="38"/>
        <v>1389545.46</v>
      </c>
      <c r="V46" s="79">
        <f t="shared" si="38"/>
        <v>0</v>
      </c>
      <c r="W46" s="54">
        <f t="shared" si="38"/>
        <v>0</v>
      </c>
      <c r="X46" s="40">
        <f t="shared" si="38"/>
        <v>0</v>
      </c>
      <c r="Y46" s="72">
        <f t="shared" si="38"/>
        <v>0</v>
      </c>
      <c r="Z46" s="79">
        <f t="shared" si="38"/>
        <v>1306210.99</v>
      </c>
      <c r="AA46" s="40">
        <f t="shared" si="38"/>
        <v>83334.469999999987</v>
      </c>
      <c r="AB46" s="40">
        <f t="shared" si="38"/>
        <v>0</v>
      </c>
      <c r="AC46" s="40">
        <f t="shared" si="38"/>
        <v>0</v>
      </c>
      <c r="AD46" s="86">
        <f t="shared" si="38"/>
        <v>1389545.46</v>
      </c>
      <c r="AE46" s="62"/>
    </row>
    <row r="47" spans="1:31" ht="17.25" customHeight="1" x14ac:dyDescent="0.2">
      <c r="A47" s="51" t="s">
        <v>56</v>
      </c>
      <c r="B47" s="78"/>
      <c r="C47" s="57"/>
      <c r="D47" s="37"/>
      <c r="E47" s="79">
        <f t="shared" ref="E47:AD47" si="39">E20+E29+E38</f>
        <v>20152.57</v>
      </c>
      <c r="F47" s="40">
        <f t="shared" si="39"/>
        <v>1591.23</v>
      </c>
      <c r="G47" s="40">
        <f t="shared" si="39"/>
        <v>0</v>
      </c>
      <c r="H47" s="40">
        <f t="shared" si="39"/>
        <v>0</v>
      </c>
      <c r="I47" s="40">
        <f t="shared" si="39"/>
        <v>21743.8</v>
      </c>
      <c r="J47" s="46">
        <f t="shared" si="39"/>
        <v>0</v>
      </c>
      <c r="K47" s="40">
        <f t="shared" si="39"/>
        <v>0</v>
      </c>
      <c r="L47" s="40">
        <f t="shared" si="39"/>
        <v>0</v>
      </c>
      <c r="M47" s="40">
        <f t="shared" si="39"/>
        <v>0</v>
      </c>
      <c r="N47" s="48">
        <f t="shared" si="39"/>
        <v>0</v>
      </c>
      <c r="O47" s="54">
        <f t="shared" si="39"/>
        <v>0</v>
      </c>
      <c r="P47" s="40">
        <f t="shared" si="39"/>
        <v>0</v>
      </c>
      <c r="Q47" s="40">
        <f t="shared" si="39"/>
        <v>0</v>
      </c>
      <c r="R47" s="40">
        <f t="shared" si="39"/>
        <v>0</v>
      </c>
      <c r="S47" s="40">
        <f t="shared" si="39"/>
        <v>0</v>
      </c>
      <c r="T47" s="48">
        <f t="shared" si="39"/>
        <v>0</v>
      </c>
      <c r="U47" s="44">
        <f t="shared" si="39"/>
        <v>21743.8</v>
      </c>
      <c r="V47" s="79">
        <f t="shared" si="39"/>
        <v>0</v>
      </c>
      <c r="W47" s="54">
        <f t="shared" si="39"/>
        <v>0</v>
      </c>
      <c r="X47" s="40">
        <f t="shared" si="39"/>
        <v>0</v>
      </c>
      <c r="Y47" s="72">
        <f t="shared" si="39"/>
        <v>0</v>
      </c>
      <c r="Z47" s="79">
        <f t="shared" si="39"/>
        <v>20152.57</v>
      </c>
      <c r="AA47" s="40">
        <f t="shared" si="39"/>
        <v>1591.23</v>
      </c>
      <c r="AB47" s="40">
        <f t="shared" si="39"/>
        <v>0</v>
      </c>
      <c r="AC47" s="40">
        <f t="shared" si="39"/>
        <v>0</v>
      </c>
      <c r="AD47" s="86">
        <f t="shared" si="39"/>
        <v>21743.8</v>
      </c>
      <c r="AE47" s="62"/>
    </row>
    <row r="48" spans="1:31" ht="17.25" customHeight="1" x14ac:dyDescent="0.2">
      <c r="A48" s="51" t="s">
        <v>57</v>
      </c>
      <c r="B48" s="78"/>
      <c r="C48" s="57"/>
      <c r="D48" s="37"/>
      <c r="E48" s="55"/>
      <c r="F48" s="54"/>
      <c r="G48" s="54"/>
      <c r="H48" s="54"/>
      <c r="I48" s="47"/>
      <c r="J48" s="55"/>
      <c r="K48" s="54"/>
      <c r="L48" s="54"/>
      <c r="M48" s="54"/>
      <c r="N48" s="86"/>
      <c r="O48" s="54"/>
      <c r="P48" s="54"/>
      <c r="Q48" s="54"/>
      <c r="R48" s="54"/>
      <c r="S48" s="54"/>
      <c r="T48" s="86"/>
      <c r="U48" s="61"/>
      <c r="V48" s="55"/>
      <c r="W48" s="54"/>
      <c r="X48" s="54"/>
      <c r="Y48" s="86"/>
      <c r="Z48" s="55"/>
      <c r="AA48" s="54"/>
      <c r="AB48" s="54"/>
      <c r="AC48" s="54"/>
      <c r="AD48" s="86"/>
      <c r="AE48" s="62"/>
    </row>
    <row r="49" spans="1:31" ht="17.25" customHeight="1" x14ac:dyDescent="0.2">
      <c r="A49" s="51" t="s">
        <v>59</v>
      </c>
      <c r="B49" s="78"/>
      <c r="C49" s="57"/>
      <c r="D49" s="37"/>
      <c r="E49" s="55"/>
      <c r="F49" s="54"/>
      <c r="G49" s="54"/>
      <c r="H49" s="54"/>
      <c r="I49" s="47"/>
      <c r="J49" s="55"/>
      <c r="K49" s="54"/>
      <c r="L49" s="54"/>
      <c r="M49" s="54"/>
      <c r="N49" s="86"/>
      <c r="O49" s="54"/>
      <c r="P49" s="54"/>
      <c r="Q49" s="54"/>
      <c r="R49" s="54"/>
      <c r="S49" s="54"/>
      <c r="T49" s="86"/>
      <c r="U49" s="61"/>
      <c r="V49" s="55"/>
      <c r="W49" s="54"/>
      <c r="X49" s="54"/>
      <c r="Y49" s="86"/>
      <c r="Z49" s="55"/>
      <c r="AA49" s="54"/>
      <c r="AB49" s="54"/>
      <c r="AC49" s="54"/>
      <c r="AD49" s="86"/>
      <c r="AE49" s="50"/>
    </row>
    <row r="50" spans="1:31" ht="17.25" customHeight="1" x14ac:dyDescent="0.2">
      <c r="A50" s="51" t="s">
        <v>60</v>
      </c>
      <c r="B50" s="78"/>
      <c r="C50" s="63"/>
      <c r="D50" s="64"/>
      <c r="E50" s="91"/>
      <c r="F50" s="92"/>
      <c r="G50" s="92"/>
      <c r="H50" s="92"/>
      <c r="I50" s="93"/>
      <c r="J50" s="91"/>
      <c r="K50" s="92"/>
      <c r="L50" s="92"/>
      <c r="M50" s="92"/>
      <c r="N50" s="94"/>
      <c r="O50" s="92"/>
      <c r="P50" s="92"/>
      <c r="Q50" s="92"/>
      <c r="R50" s="92"/>
      <c r="S50" s="92"/>
      <c r="T50" s="94"/>
      <c r="U50" s="95"/>
      <c r="V50" s="91"/>
      <c r="W50" s="92"/>
      <c r="X50" s="92"/>
      <c r="Y50" s="94"/>
      <c r="Z50" s="91"/>
      <c r="AA50" s="92"/>
      <c r="AB50" s="92"/>
      <c r="AC50" s="92"/>
      <c r="AD50" s="94"/>
      <c r="AE50" s="50"/>
    </row>
    <row r="51" spans="1:31" ht="17.25" customHeight="1" x14ac:dyDescent="0.2">
      <c r="A51" s="198" t="s">
        <v>19</v>
      </c>
      <c r="B51" s="182"/>
      <c r="C51" s="96"/>
      <c r="D51" s="97"/>
      <c r="E51" s="98">
        <f t="shared" ref="E51:AD51" si="40">SUM(E45:E50)</f>
        <v>4241106.33</v>
      </c>
      <c r="F51" s="99">
        <f t="shared" si="40"/>
        <v>201422.81999999998</v>
      </c>
      <c r="G51" s="99">
        <f t="shared" si="40"/>
        <v>0</v>
      </c>
      <c r="H51" s="99">
        <f t="shared" si="40"/>
        <v>0</v>
      </c>
      <c r="I51" s="99">
        <f t="shared" si="40"/>
        <v>4442529.1499999994</v>
      </c>
      <c r="J51" s="98">
        <f t="shared" si="40"/>
        <v>0</v>
      </c>
      <c r="K51" s="99">
        <f t="shared" si="40"/>
        <v>0</v>
      </c>
      <c r="L51" s="99">
        <f t="shared" si="40"/>
        <v>0</v>
      </c>
      <c r="M51" s="99">
        <f t="shared" si="40"/>
        <v>0</v>
      </c>
      <c r="N51" s="100">
        <f t="shared" si="40"/>
        <v>0</v>
      </c>
      <c r="O51" s="99">
        <f t="shared" si="40"/>
        <v>0</v>
      </c>
      <c r="P51" s="99">
        <f t="shared" si="40"/>
        <v>0</v>
      </c>
      <c r="Q51" s="99">
        <f t="shared" si="40"/>
        <v>0</v>
      </c>
      <c r="R51" s="99">
        <f t="shared" si="40"/>
        <v>0</v>
      </c>
      <c r="S51" s="99">
        <f t="shared" si="40"/>
        <v>0</v>
      </c>
      <c r="T51" s="100">
        <f t="shared" si="40"/>
        <v>0</v>
      </c>
      <c r="U51" s="101">
        <f t="shared" si="40"/>
        <v>4442529.1499999994</v>
      </c>
      <c r="V51" s="98">
        <f t="shared" si="40"/>
        <v>0</v>
      </c>
      <c r="W51" s="99">
        <f t="shared" si="40"/>
        <v>0</v>
      </c>
      <c r="X51" s="99">
        <f t="shared" si="40"/>
        <v>0</v>
      </c>
      <c r="Y51" s="100">
        <f t="shared" si="40"/>
        <v>0</v>
      </c>
      <c r="Z51" s="98">
        <f t="shared" si="40"/>
        <v>4241106.33</v>
      </c>
      <c r="AA51" s="99">
        <f t="shared" si="40"/>
        <v>201422.81999999998</v>
      </c>
      <c r="AB51" s="99">
        <f t="shared" si="40"/>
        <v>0</v>
      </c>
      <c r="AC51" s="99">
        <f t="shared" si="40"/>
        <v>0</v>
      </c>
      <c r="AD51" s="100">
        <f t="shared" si="40"/>
        <v>4442529.1499999994</v>
      </c>
      <c r="AE51" s="102"/>
    </row>
    <row r="52" spans="1:31" ht="17.25" customHeight="1" x14ac:dyDescent="0.2">
      <c r="A52" s="35"/>
      <c r="B52" s="57"/>
      <c r="C52" s="57"/>
      <c r="D52" s="57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78"/>
      <c r="P52" s="78"/>
      <c r="Q52" s="78"/>
      <c r="R52" s="78"/>
      <c r="S52" s="7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04"/>
      <c r="AE52" s="105"/>
    </row>
    <row r="53" spans="1:31" ht="17.25" customHeight="1" x14ac:dyDescent="0.2">
      <c r="A53" s="35"/>
      <c r="B53" s="57" t="s">
        <v>62</v>
      </c>
      <c r="C53" s="57"/>
      <c r="D53" s="57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7"/>
    </row>
    <row r="54" spans="1:31" ht="17.25" customHeight="1" x14ac:dyDescent="0.25">
      <c r="A54" s="35"/>
      <c r="B54" s="57"/>
      <c r="C54" s="57"/>
      <c r="D54" s="57"/>
      <c r="E54" s="106"/>
      <c r="F54" s="199" t="s">
        <v>63</v>
      </c>
      <c r="G54" s="152"/>
      <c r="H54" s="152"/>
      <c r="I54" s="199" t="s">
        <v>64</v>
      </c>
      <c r="J54" s="152"/>
      <c r="K54" s="152"/>
      <c r="L54" s="199" t="s">
        <v>65</v>
      </c>
      <c r="M54" s="152"/>
      <c r="N54" s="152"/>
      <c r="O54" s="152"/>
      <c r="P54" s="199"/>
      <c r="Q54" s="152"/>
      <c r="R54" s="152"/>
      <c r="S54" s="108"/>
      <c r="T54" s="108"/>
      <c r="U54" s="196" t="s">
        <v>107</v>
      </c>
      <c r="V54" s="170"/>
      <c r="W54" s="170"/>
      <c r="X54" s="109"/>
      <c r="Y54" s="196" t="s">
        <v>108</v>
      </c>
      <c r="Z54" s="170"/>
      <c r="AA54" s="109"/>
      <c r="AB54" s="196" t="s">
        <v>67</v>
      </c>
      <c r="AC54" s="170"/>
      <c r="AD54" s="170"/>
      <c r="AE54" s="107"/>
    </row>
    <row r="55" spans="1:31" ht="17.25" customHeight="1" x14ac:dyDescent="0.2">
      <c r="A55" s="35"/>
      <c r="B55" s="78" t="s">
        <v>68</v>
      </c>
      <c r="C55" s="57"/>
      <c r="D55" s="78"/>
      <c r="E55" s="106"/>
      <c r="F55" s="1"/>
      <c r="G55" s="1"/>
      <c r="H55" s="110"/>
      <c r="I55" s="110"/>
      <c r="J55" s="110"/>
      <c r="K55" s="111"/>
      <c r="L55" s="111"/>
      <c r="M55" s="111"/>
      <c r="N55" s="111"/>
      <c r="O55" s="1"/>
      <c r="P55" s="1"/>
      <c r="Q55" s="1"/>
      <c r="R55" s="111"/>
      <c r="S55" s="112" t="s">
        <v>69</v>
      </c>
      <c r="T55" s="112"/>
      <c r="U55" s="197">
        <v>12285000</v>
      </c>
      <c r="V55" s="180"/>
      <c r="W55" s="180"/>
      <c r="X55" s="111"/>
      <c r="Y55" s="197">
        <v>1066000</v>
      </c>
      <c r="Z55" s="180"/>
      <c r="AA55" s="1"/>
      <c r="AB55" s="183">
        <f>SUM(U55+Y55)</f>
        <v>13351000</v>
      </c>
      <c r="AC55" s="152"/>
      <c r="AD55" s="152"/>
      <c r="AE55" s="107"/>
    </row>
    <row r="56" spans="1:31" ht="17.25" customHeight="1" x14ac:dyDescent="0.2">
      <c r="A56" s="35"/>
      <c r="B56" s="78" t="s">
        <v>70</v>
      </c>
      <c r="C56" s="57"/>
      <c r="D56" s="78"/>
      <c r="E56" s="106"/>
      <c r="F56" s="183">
        <v>14424827</v>
      </c>
      <c r="G56" s="152"/>
      <c r="H56" s="152"/>
      <c r="I56" s="183">
        <v>1240664</v>
      </c>
      <c r="J56" s="152"/>
      <c r="K56" s="152"/>
      <c r="L56" s="111"/>
      <c r="M56" s="183">
        <f>F56+I56</f>
        <v>15665491</v>
      </c>
      <c r="N56" s="152"/>
      <c r="O56" s="1"/>
      <c r="P56" s="113"/>
      <c r="Q56" s="114"/>
      <c r="R56" s="111"/>
      <c r="S56" s="112" t="s">
        <v>71</v>
      </c>
      <c r="T56" s="112"/>
      <c r="U56" s="183">
        <v>14362732.949999999</v>
      </c>
      <c r="V56" s="152"/>
      <c r="W56" s="152"/>
      <c r="X56" s="111"/>
      <c r="Y56" s="169">
        <v>1292364.3899999999</v>
      </c>
      <c r="Z56" s="170"/>
      <c r="AA56" s="1"/>
      <c r="AB56" s="169">
        <f>+Y56+U56</f>
        <v>15655097.34</v>
      </c>
      <c r="AC56" s="170"/>
      <c r="AD56" s="170"/>
      <c r="AE56" s="107"/>
    </row>
    <row r="57" spans="1:31" ht="17.25" customHeight="1" x14ac:dyDescent="0.2">
      <c r="A57" s="35"/>
      <c r="B57" s="115" t="s">
        <v>72</v>
      </c>
      <c r="C57" s="57"/>
      <c r="D57" s="78"/>
      <c r="E57" s="106"/>
      <c r="F57" s="82"/>
      <c r="G57" s="82"/>
      <c r="H57" s="121"/>
      <c r="I57" s="110"/>
      <c r="J57" s="110"/>
      <c r="K57" s="111"/>
      <c r="L57" s="111"/>
      <c r="M57" s="121"/>
      <c r="N57" s="121"/>
      <c r="O57" s="1"/>
      <c r="P57" s="113"/>
      <c r="Q57" s="114"/>
      <c r="R57" s="111"/>
      <c r="S57" s="200" t="s">
        <v>73</v>
      </c>
      <c r="T57" s="152"/>
      <c r="U57" s="167">
        <f>+U55-U56</f>
        <v>-2077732.9499999993</v>
      </c>
      <c r="V57" s="168"/>
      <c r="W57" s="168"/>
      <c r="X57" s="111"/>
      <c r="Y57" s="167">
        <f>Y55-Y56</f>
        <v>-226364.3899999999</v>
      </c>
      <c r="Z57" s="168"/>
      <c r="AA57" s="1"/>
      <c r="AB57" s="167">
        <f>+AB55-AB56</f>
        <v>-2304097.34</v>
      </c>
      <c r="AC57" s="168"/>
      <c r="AD57" s="168"/>
      <c r="AE57" s="107"/>
    </row>
    <row r="58" spans="1:31" ht="17.25" customHeight="1" x14ac:dyDescent="0.2">
      <c r="A58" s="35"/>
      <c r="B58" s="78" t="s">
        <v>74</v>
      </c>
      <c r="C58" s="57"/>
      <c r="D58" s="78"/>
      <c r="E58" s="106"/>
      <c r="F58" s="183">
        <v>104343.66</v>
      </c>
      <c r="G58" s="152"/>
      <c r="H58" s="152"/>
      <c r="I58" s="183">
        <v>5309.91</v>
      </c>
      <c r="J58" s="152"/>
      <c r="K58" s="152"/>
      <c r="L58" s="111"/>
      <c r="M58" s="183">
        <f>F58+I58</f>
        <v>109653.57</v>
      </c>
      <c r="N58" s="152"/>
      <c r="O58" s="1"/>
      <c r="P58" s="113"/>
      <c r="Q58" s="114"/>
      <c r="R58" s="111"/>
      <c r="S58" s="110"/>
      <c r="T58" s="110"/>
      <c r="U58" s="111"/>
      <c r="V58" s="111"/>
      <c r="W58" s="121"/>
      <c r="X58" s="111"/>
      <c r="Y58" s="1"/>
      <c r="Z58" s="1"/>
      <c r="AA58" s="1"/>
      <c r="AB58" s="1"/>
      <c r="AC58" s="82"/>
      <c r="AD58" s="78"/>
      <c r="AE58" s="107"/>
    </row>
    <row r="59" spans="1:31" ht="17.25" customHeight="1" x14ac:dyDescent="0.2">
      <c r="A59" s="35"/>
      <c r="B59" s="78" t="s">
        <v>75</v>
      </c>
      <c r="C59" s="57"/>
      <c r="D59" s="78"/>
      <c r="E59" s="106"/>
      <c r="F59" s="82"/>
      <c r="G59" s="82"/>
      <c r="H59" s="121"/>
      <c r="I59" s="110"/>
      <c r="J59" s="110"/>
      <c r="K59" s="111"/>
      <c r="L59" s="111"/>
      <c r="M59" s="121"/>
      <c r="N59" s="121"/>
      <c r="O59" s="1"/>
      <c r="P59" s="113"/>
      <c r="Q59" s="114"/>
      <c r="R59" s="111"/>
      <c r="S59" s="110"/>
      <c r="T59" s="110"/>
      <c r="U59" s="111"/>
      <c r="V59" s="111"/>
      <c r="W59" s="111"/>
      <c r="X59" s="111"/>
      <c r="Y59" s="1"/>
      <c r="Z59" s="82"/>
      <c r="AA59" s="1"/>
      <c r="AB59" s="1"/>
      <c r="AC59" s="82"/>
      <c r="AD59" s="78"/>
      <c r="AE59" s="107"/>
    </row>
    <row r="60" spans="1:31" ht="17.25" customHeight="1" x14ac:dyDescent="0.2">
      <c r="A60" s="35"/>
      <c r="B60" s="78" t="s">
        <v>76</v>
      </c>
      <c r="C60" s="57"/>
      <c r="D60" s="78"/>
      <c r="E60" s="106"/>
      <c r="F60" s="82"/>
      <c r="G60" s="82"/>
      <c r="H60" s="121"/>
      <c r="I60" s="110"/>
      <c r="J60" s="110"/>
      <c r="K60" s="111"/>
      <c r="L60" s="111"/>
      <c r="M60" s="121"/>
      <c r="N60" s="121"/>
      <c r="O60" s="1"/>
      <c r="P60" s="113"/>
      <c r="Q60" s="114"/>
      <c r="R60" s="111"/>
      <c r="S60" s="110"/>
      <c r="T60" s="110"/>
      <c r="U60" s="111"/>
      <c r="V60" s="111"/>
      <c r="W60" s="111"/>
      <c r="X60" s="111"/>
      <c r="Y60" s="1"/>
      <c r="Z60" s="82"/>
      <c r="AA60" s="1"/>
      <c r="AB60" s="1"/>
      <c r="AC60" s="82"/>
      <c r="AD60" s="78"/>
      <c r="AE60" s="107"/>
    </row>
    <row r="61" spans="1:31" ht="17.25" customHeight="1" x14ac:dyDescent="0.2">
      <c r="A61" s="35"/>
      <c r="B61" s="78" t="s">
        <v>52</v>
      </c>
      <c r="C61" s="57"/>
      <c r="D61" s="78"/>
      <c r="E61" s="106"/>
      <c r="F61" s="82"/>
      <c r="G61" s="82"/>
      <c r="H61" s="121"/>
      <c r="I61" s="110"/>
      <c r="J61" s="110"/>
      <c r="K61" s="111"/>
      <c r="L61" s="111"/>
      <c r="M61" s="121"/>
      <c r="N61" s="121"/>
      <c r="O61" s="1"/>
      <c r="P61" s="113"/>
      <c r="Q61" s="114"/>
      <c r="R61" s="111"/>
      <c r="S61" s="110"/>
      <c r="T61" s="110"/>
      <c r="U61" s="111"/>
      <c r="V61" s="111"/>
      <c r="W61" s="111"/>
      <c r="X61" s="111"/>
      <c r="Y61" s="82"/>
      <c r="Z61" s="1"/>
      <c r="AA61" s="1"/>
      <c r="AB61" s="1"/>
      <c r="AC61" s="1"/>
      <c r="AD61" s="1"/>
      <c r="AE61" s="107"/>
    </row>
    <row r="62" spans="1:31" ht="17.25" customHeight="1" x14ac:dyDescent="0.2">
      <c r="A62" s="35"/>
      <c r="B62" s="57" t="s">
        <v>118</v>
      </c>
      <c r="C62" s="57"/>
      <c r="D62" s="78"/>
      <c r="E62" s="1"/>
      <c r="F62" s="82"/>
      <c r="G62" s="82"/>
      <c r="H62" s="121"/>
      <c r="I62" s="110"/>
      <c r="J62" s="110"/>
      <c r="K62" s="111"/>
      <c r="L62" s="111"/>
      <c r="M62" s="121"/>
      <c r="N62" s="121"/>
      <c r="O62" s="1"/>
      <c r="P62" s="113"/>
      <c r="Q62" s="114"/>
      <c r="R62" s="111"/>
      <c r="S62" s="110"/>
      <c r="T62" s="110"/>
      <c r="U62" s="111"/>
      <c r="V62" s="111"/>
      <c r="W62" s="111"/>
      <c r="X62" s="111"/>
      <c r="Y62" s="1"/>
      <c r="Z62" s="1"/>
      <c r="AA62" s="1"/>
      <c r="AB62" s="1"/>
      <c r="AC62" s="1"/>
      <c r="AD62" s="1"/>
      <c r="AE62" s="107"/>
    </row>
    <row r="63" spans="1:31" ht="17.25" customHeight="1" x14ac:dyDescent="0.2">
      <c r="A63" s="35"/>
      <c r="B63" s="57" t="s">
        <v>79</v>
      </c>
      <c r="C63" s="57"/>
      <c r="D63" s="78"/>
      <c r="E63" s="106"/>
      <c r="F63" s="183">
        <v>14529170.66</v>
      </c>
      <c r="G63" s="152"/>
      <c r="H63" s="152"/>
      <c r="I63" s="183">
        <f>I58+I56</f>
        <v>1245973.9099999999</v>
      </c>
      <c r="J63" s="152"/>
      <c r="K63" s="152"/>
      <c r="L63" s="112"/>
      <c r="M63" s="183">
        <f t="shared" ref="M63:M66" si="41">F63+I63</f>
        <v>15775144.57</v>
      </c>
      <c r="N63" s="152"/>
      <c r="O63" s="1"/>
      <c r="P63" s="113"/>
      <c r="Q63" s="114"/>
      <c r="R63" s="112"/>
      <c r="S63" s="112"/>
      <c r="T63" s="112"/>
      <c r="U63" s="112"/>
      <c r="V63" s="112"/>
      <c r="W63" s="112"/>
      <c r="X63" s="112"/>
      <c r="Y63" s="1"/>
      <c r="Z63" s="1"/>
      <c r="AA63" s="1"/>
      <c r="AB63" s="1"/>
      <c r="AC63" s="1"/>
      <c r="AD63" s="1"/>
      <c r="AE63" s="107"/>
    </row>
    <row r="64" spans="1:31" ht="17.25" customHeight="1" x14ac:dyDescent="0.2">
      <c r="A64" s="35"/>
      <c r="B64" s="57" t="s">
        <v>119</v>
      </c>
      <c r="C64" s="57"/>
      <c r="D64" s="78"/>
      <c r="E64" s="106"/>
      <c r="F64" s="183">
        <v>0.57999999999999996</v>
      </c>
      <c r="G64" s="152"/>
      <c r="H64" s="152"/>
      <c r="I64" s="183">
        <v>120046.65</v>
      </c>
      <c r="J64" s="152"/>
      <c r="K64" s="152"/>
      <c r="L64" s="116"/>
      <c r="M64" s="183">
        <f t="shared" si="41"/>
        <v>120047.23</v>
      </c>
      <c r="N64" s="152"/>
      <c r="O64" s="1"/>
      <c r="P64" s="113"/>
      <c r="Q64" s="114"/>
      <c r="R64" s="116"/>
      <c r="S64" s="112"/>
      <c r="T64" s="122"/>
      <c r="U64" s="116"/>
      <c r="V64" s="116"/>
      <c r="W64" s="116"/>
      <c r="X64" s="116"/>
      <c r="Y64" s="1"/>
      <c r="Z64" s="1"/>
      <c r="AA64" s="1"/>
      <c r="AB64" s="1"/>
      <c r="AC64" s="1"/>
      <c r="AD64" s="1"/>
      <c r="AE64" s="107"/>
    </row>
    <row r="65" spans="1:31" ht="17.25" customHeight="1" x14ac:dyDescent="0.2">
      <c r="A65" s="35"/>
      <c r="B65" s="78" t="s">
        <v>82</v>
      </c>
      <c r="C65" s="78"/>
      <c r="D65" s="78"/>
      <c r="E65" s="106"/>
      <c r="F65" s="183">
        <v>14362732.949999999</v>
      </c>
      <c r="G65" s="152"/>
      <c r="H65" s="152"/>
      <c r="I65" s="183">
        <f>SUM(AD36:AD38)</f>
        <v>1292364.3899999999</v>
      </c>
      <c r="J65" s="152"/>
      <c r="K65" s="152"/>
      <c r="L65" s="116"/>
      <c r="M65" s="183">
        <f t="shared" si="41"/>
        <v>15655097.34</v>
      </c>
      <c r="N65" s="152"/>
      <c r="O65" s="1"/>
      <c r="P65" s="113"/>
      <c r="Q65" s="114"/>
      <c r="R65" s="116"/>
      <c r="S65" s="112"/>
      <c r="T65" s="122"/>
      <c r="U65" s="116"/>
      <c r="V65" s="116"/>
      <c r="W65" s="116"/>
      <c r="X65" s="116"/>
      <c r="Y65" s="1"/>
      <c r="Z65" s="1"/>
      <c r="AA65" s="1"/>
      <c r="AB65" s="1"/>
      <c r="AC65" s="1"/>
      <c r="AD65" s="1"/>
      <c r="AE65" s="107"/>
    </row>
    <row r="66" spans="1:31" ht="17.25" customHeight="1" x14ac:dyDescent="0.2">
      <c r="A66" s="35"/>
      <c r="B66" s="57" t="s">
        <v>83</v>
      </c>
      <c r="C66" s="57"/>
      <c r="D66" s="57"/>
      <c r="E66" s="106"/>
      <c r="F66" s="183">
        <v>166437.13</v>
      </c>
      <c r="G66" s="152"/>
      <c r="H66" s="152"/>
      <c r="I66" s="183">
        <f>I63-I64-I65</f>
        <v>-166437.12999999989</v>
      </c>
      <c r="J66" s="152"/>
      <c r="K66" s="152"/>
      <c r="L66" s="82"/>
      <c r="M66" s="183">
        <f t="shared" si="41"/>
        <v>0</v>
      </c>
      <c r="N66" s="152"/>
      <c r="O66" s="1"/>
      <c r="P66" s="113"/>
      <c r="Q66" s="114"/>
      <c r="R66" s="116"/>
      <c r="S66" s="112"/>
      <c r="T66" s="112"/>
      <c r="U66" s="116"/>
      <c r="V66" s="112"/>
      <c r="W66" s="116"/>
      <c r="X66" s="116"/>
      <c r="Y66" s="1"/>
      <c r="Z66" s="1"/>
      <c r="AA66" s="1"/>
      <c r="AB66" s="1"/>
      <c r="AC66" s="1"/>
      <c r="AD66" s="1"/>
      <c r="AE66" s="107"/>
    </row>
    <row r="67" spans="1:31" ht="17.25" customHeight="1" x14ac:dyDescent="0.2">
      <c r="A67" s="35"/>
      <c r="B67" s="57"/>
      <c r="C67" s="57"/>
      <c r="D67" s="57"/>
      <c r="E67" s="106"/>
      <c r="F67" s="1"/>
      <c r="G67" s="1"/>
      <c r="H67" s="123"/>
      <c r="I67" s="125"/>
      <c r="J67" s="125"/>
      <c r="K67" s="120"/>
      <c r="L67" s="120"/>
      <c r="M67" s="120"/>
      <c r="N67" s="120"/>
      <c r="O67" s="57"/>
      <c r="P67" s="113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7"/>
    </row>
    <row r="68" spans="1:31" ht="17.25" customHeight="1" x14ac:dyDescent="0.2">
      <c r="A68" s="35"/>
      <c r="B68" s="57" t="s">
        <v>85</v>
      </c>
      <c r="C68" s="57"/>
      <c r="D68" s="57"/>
      <c r="E68" s="106"/>
      <c r="F68" s="82"/>
      <c r="G68" s="1"/>
      <c r="H68" s="123"/>
      <c r="I68" s="184"/>
      <c r="J68" s="152"/>
      <c r="K68" s="152"/>
      <c r="L68" s="106"/>
      <c r="M68" s="106"/>
      <c r="N68" s="120"/>
      <c r="O68" s="57"/>
      <c r="P68" s="127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7"/>
    </row>
    <row r="69" spans="1:31" ht="17.25" customHeight="1" x14ac:dyDescent="0.2">
      <c r="A69" s="35"/>
      <c r="B69" s="124" t="s">
        <v>86</v>
      </c>
      <c r="C69" s="57"/>
      <c r="D69" s="57"/>
      <c r="E69" s="106"/>
      <c r="F69" s="1"/>
      <c r="G69" s="1"/>
      <c r="H69" s="106"/>
      <c r="I69" s="106"/>
      <c r="J69" s="106"/>
      <c r="K69" s="120"/>
      <c r="L69" s="106"/>
      <c r="M69" s="106"/>
      <c r="N69" s="120"/>
      <c r="O69" s="57"/>
      <c r="P69" s="127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7"/>
    </row>
    <row r="70" spans="1:31" ht="17.25" customHeight="1" x14ac:dyDescent="0.2">
      <c r="A70" s="81"/>
      <c r="B70" s="78"/>
      <c r="C70" s="78"/>
      <c r="D70" s="78"/>
      <c r="E70" s="78"/>
      <c r="F70" s="129" t="s">
        <v>87</v>
      </c>
      <c r="G70" s="130"/>
      <c r="H70" s="130"/>
      <c r="I70" s="129"/>
      <c r="J70" s="129"/>
      <c r="K70" s="129"/>
      <c r="L70" s="129"/>
      <c r="M70" s="129"/>
      <c r="N70" s="131"/>
      <c r="O70" s="129"/>
      <c r="P70" s="129"/>
      <c r="Q70" s="129"/>
      <c r="R70" s="129"/>
      <c r="S70" s="129"/>
      <c r="T70" s="129" t="s">
        <v>88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7"/>
    </row>
    <row r="71" spans="1:31" ht="17.25" customHeight="1" x14ac:dyDescent="0.2">
      <c r="A71" s="81"/>
      <c r="B71" s="78"/>
      <c r="C71" s="78"/>
      <c r="D71" s="78"/>
      <c r="E71" s="78"/>
      <c r="F71" s="129"/>
      <c r="G71" s="130"/>
      <c r="H71" s="130"/>
      <c r="I71" s="129"/>
      <c r="J71" s="129"/>
      <c r="K71" s="129"/>
      <c r="L71" s="129"/>
      <c r="M71" s="129"/>
      <c r="N71" s="131"/>
      <c r="O71" s="129"/>
      <c r="P71" s="129"/>
      <c r="Q71" s="129"/>
      <c r="R71" s="129"/>
      <c r="S71" s="129"/>
      <c r="T71" s="129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7"/>
    </row>
    <row r="72" spans="1:31" ht="17.25" customHeight="1" x14ac:dyDescent="0.25">
      <c r="A72" s="81"/>
      <c r="B72" s="1"/>
      <c r="C72" s="1"/>
      <c r="D72" s="1"/>
      <c r="E72" s="1"/>
      <c r="F72" s="178" t="s">
        <v>120</v>
      </c>
      <c r="G72" s="170"/>
      <c r="H72" s="170"/>
      <c r="I72" s="170"/>
      <c r="J72" s="170"/>
      <c r="K72" s="1"/>
      <c r="L72" s="1"/>
      <c r="M72" s="1"/>
      <c r="N72" s="1"/>
      <c r="O72" s="1"/>
      <c r="P72" s="1"/>
      <c r="Q72" s="1"/>
      <c r="R72" s="1"/>
      <c r="S72" s="1"/>
      <c r="T72" s="178" t="s">
        <v>121</v>
      </c>
      <c r="U72" s="170"/>
      <c r="V72" s="170"/>
      <c r="W72" s="170"/>
      <c r="X72" s="170"/>
      <c r="Y72" s="1"/>
      <c r="Z72" s="1"/>
      <c r="AA72" s="1"/>
      <c r="AB72" s="1"/>
      <c r="AC72" s="1"/>
      <c r="AD72" s="1"/>
      <c r="AE72" s="107"/>
    </row>
    <row r="73" spans="1:31" ht="17.25" customHeight="1" x14ac:dyDescent="0.25">
      <c r="A73" s="81"/>
      <c r="B73" s="1"/>
      <c r="C73" s="1"/>
      <c r="D73" s="1"/>
      <c r="E73" s="1"/>
      <c r="F73" s="179" t="s">
        <v>112</v>
      </c>
      <c r="G73" s="180"/>
      <c r="H73" s="180"/>
      <c r="I73" s="180"/>
      <c r="J73" s="180"/>
      <c r="K73" s="1"/>
      <c r="L73" s="1"/>
      <c r="M73" s="1"/>
      <c r="N73" s="1"/>
      <c r="O73" s="1"/>
      <c r="P73" s="3"/>
      <c r="Q73" s="3"/>
      <c r="R73" s="3"/>
      <c r="S73" s="3"/>
      <c r="T73" s="179" t="s">
        <v>113</v>
      </c>
      <c r="U73" s="180"/>
      <c r="V73" s="180"/>
      <c r="W73" s="180"/>
      <c r="X73" s="180"/>
      <c r="Y73" s="1"/>
      <c r="Z73" s="1"/>
      <c r="AA73" s="1"/>
      <c r="AB73" s="1"/>
      <c r="AC73" s="1"/>
      <c r="AD73" s="1"/>
      <c r="AE73" s="107"/>
    </row>
    <row r="74" spans="1:31" ht="17.25" customHeight="1" x14ac:dyDescent="0.2">
      <c r="A74" s="132"/>
      <c r="B74" s="133"/>
      <c r="C74" s="133"/>
      <c r="D74" s="133"/>
      <c r="E74" s="133"/>
      <c r="F74" s="181" t="s">
        <v>94</v>
      </c>
      <c r="G74" s="182"/>
      <c r="H74" s="182"/>
      <c r="I74" s="182"/>
      <c r="J74" s="182"/>
      <c r="K74" s="133"/>
      <c r="L74" s="133"/>
      <c r="M74" s="133"/>
      <c r="N74" s="133"/>
      <c r="O74" s="133"/>
      <c r="P74" s="133"/>
      <c r="Q74" s="133"/>
      <c r="R74" s="133"/>
      <c r="S74" s="133"/>
      <c r="T74" s="181" t="s">
        <v>94</v>
      </c>
      <c r="U74" s="182"/>
      <c r="V74" s="182"/>
      <c r="W74" s="182"/>
      <c r="X74" s="182"/>
      <c r="Y74" s="133"/>
      <c r="Z74" s="133"/>
      <c r="AA74" s="133"/>
      <c r="AB74" s="133"/>
      <c r="AC74" s="133"/>
      <c r="AD74" s="133"/>
      <c r="AE74" s="134"/>
    </row>
    <row r="75" spans="1:31" ht="12.75" customHeight="1" x14ac:dyDescent="0.2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</row>
    <row r="76" spans="1:31" ht="12.75" customHeight="1" x14ac:dyDescent="0.2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</row>
    <row r="77" spans="1:31" ht="12.75" customHeight="1" x14ac:dyDescent="0.2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</row>
    <row r="78" spans="1:31" ht="12.75" customHeight="1" x14ac:dyDescent="0.2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</row>
    <row r="79" spans="1:31" ht="12.75" customHeight="1" x14ac:dyDescent="0.2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</row>
    <row r="80" spans="1:31" ht="12.75" customHeight="1" x14ac:dyDescent="0.2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</row>
    <row r="81" spans="1:31" ht="12.75" customHeight="1" x14ac:dyDescent="0.2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</row>
    <row r="82" spans="1:31" ht="12.75" customHeight="1" x14ac:dyDescent="0.2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</row>
    <row r="83" spans="1:31" ht="12.75" customHeight="1" x14ac:dyDescent="0.2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</row>
    <row r="84" spans="1:31" ht="12.75" customHeight="1" x14ac:dyDescent="0.2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</row>
    <row r="85" spans="1:31" ht="12.75" customHeight="1" x14ac:dyDescent="0.2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</row>
    <row r="86" spans="1:31" ht="12.75" customHeight="1" x14ac:dyDescent="0.2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</row>
    <row r="87" spans="1:31" ht="12.75" customHeight="1" x14ac:dyDescent="0.2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</row>
    <row r="88" spans="1:31" ht="12.75" customHeight="1" x14ac:dyDescent="0.2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</row>
    <row r="89" spans="1:31" ht="12.75" customHeight="1" x14ac:dyDescent="0.2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</row>
    <row r="90" spans="1:31" ht="12.75" customHeight="1" x14ac:dyDescent="0.2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</row>
    <row r="91" spans="1:31" ht="12.75" customHeight="1" x14ac:dyDescent="0.2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</row>
    <row r="92" spans="1:31" ht="12.75" customHeight="1" x14ac:dyDescent="0.2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</row>
    <row r="93" spans="1:31" ht="12.75" customHeight="1" x14ac:dyDescent="0.2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</row>
    <row r="94" spans="1:31" ht="12.75" customHeight="1" x14ac:dyDescent="0.2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</row>
    <row r="95" spans="1:31" ht="12.75" customHeight="1" x14ac:dyDescent="0.2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</row>
    <row r="96" spans="1:31" ht="12.75" customHeight="1" x14ac:dyDescent="0.2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</row>
    <row r="97" spans="1:31" ht="12.75" customHeight="1" x14ac:dyDescent="0.2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</row>
    <row r="98" spans="1:31" ht="12.75" customHeight="1" x14ac:dyDescent="0.2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</row>
    <row r="99" spans="1:31" ht="12.75" customHeight="1" x14ac:dyDescent="0.2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</row>
    <row r="100" spans="1:31" ht="12.75" customHeight="1" x14ac:dyDescent="0.2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</row>
    <row r="101" spans="1:31" ht="12.75" customHeight="1" x14ac:dyDescent="0.2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</row>
    <row r="102" spans="1:31" ht="12.75" customHeight="1" x14ac:dyDescent="0.2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</row>
    <row r="103" spans="1:31" ht="12.75" customHeight="1" x14ac:dyDescent="0.2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</row>
    <row r="104" spans="1:31" ht="12.75" customHeight="1" x14ac:dyDescent="0.2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</row>
    <row r="105" spans="1:31" ht="12.75" customHeight="1" x14ac:dyDescent="0.2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</row>
    <row r="106" spans="1:31" ht="12.75" customHeight="1" x14ac:dyDescent="0.2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</row>
    <row r="107" spans="1:31" ht="12.75" customHeight="1" x14ac:dyDescent="0.2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</row>
    <row r="108" spans="1:31" ht="12.75" customHeight="1" x14ac:dyDescent="0.2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</row>
    <row r="109" spans="1:31" ht="12.75" customHeight="1" x14ac:dyDescent="0.2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</row>
    <row r="110" spans="1:31" ht="12.75" customHeight="1" x14ac:dyDescent="0.2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</row>
    <row r="111" spans="1:31" ht="12.75" customHeight="1" x14ac:dyDescent="0.2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</row>
    <row r="112" spans="1:31" ht="12.75" customHeight="1" x14ac:dyDescent="0.2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</row>
    <row r="113" spans="1:31" ht="12.75" customHeight="1" x14ac:dyDescent="0.2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</row>
    <row r="114" spans="1:31" ht="12.75" customHeight="1" x14ac:dyDescent="0.2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</row>
    <row r="115" spans="1:31" ht="12.75" customHeight="1" x14ac:dyDescent="0.2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</row>
    <row r="116" spans="1:31" ht="12.75" customHeight="1" x14ac:dyDescent="0.2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</row>
    <row r="117" spans="1:31" ht="12.75" customHeight="1" x14ac:dyDescent="0.2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</row>
    <row r="118" spans="1:31" ht="12.75" customHeight="1" x14ac:dyDescent="0.2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</row>
    <row r="119" spans="1:31" ht="12.75" customHeight="1" x14ac:dyDescent="0.2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</row>
    <row r="120" spans="1:31" ht="12.75" customHeight="1" x14ac:dyDescent="0.2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</row>
    <row r="121" spans="1:31" ht="12.75" customHeight="1" x14ac:dyDescent="0.2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</row>
    <row r="122" spans="1:31" ht="12.75" customHeight="1" x14ac:dyDescent="0.2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</row>
    <row r="123" spans="1:31" ht="12.75" customHeight="1" x14ac:dyDescent="0.2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</row>
    <row r="124" spans="1:31" ht="12.75" customHeight="1" x14ac:dyDescent="0.2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</row>
    <row r="125" spans="1:31" ht="12.75" customHeight="1" x14ac:dyDescent="0.2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</row>
    <row r="126" spans="1:31" ht="12.75" customHeight="1" x14ac:dyDescent="0.2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</row>
    <row r="127" spans="1:31" ht="12.75" customHeight="1" x14ac:dyDescent="0.2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</row>
    <row r="128" spans="1:31" ht="12.75" customHeight="1" x14ac:dyDescent="0.2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</row>
    <row r="129" spans="1:31" ht="12.75" customHeight="1" x14ac:dyDescent="0.2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</row>
    <row r="130" spans="1:31" ht="12.75" customHeight="1" x14ac:dyDescent="0.2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</row>
    <row r="131" spans="1:31" ht="12.75" customHeight="1" x14ac:dyDescent="0.2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31" ht="12.75" customHeight="1" x14ac:dyDescent="0.2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</row>
    <row r="133" spans="1:31" ht="12.75" customHeight="1" x14ac:dyDescent="0.2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</row>
    <row r="134" spans="1:31" ht="12.75" customHeight="1" x14ac:dyDescent="0.2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</row>
    <row r="135" spans="1:31" ht="12.75" customHeight="1" x14ac:dyDescent="0.2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</row>
    <row r="136" spans="1:31" ht="12.75" customHeight="1" x14ac:dyDescent="0.2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</row>
    <row r="137" spans="1:31" ht="12.75" customHeight="1" x14ac:dyDescent="0.2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</row>
    <row r="138" spans="1:31" ht="12.75" customHeight="1" x14ac:dyDescent="0.2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</row>
    <row r="139" spans="1:31" ht="12.75" customHeight="1" x14ac:dyDescent="0.2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</row>
    <row r="140" spans="1:31" ht="12.75" customHeight="1" x14ac:dyDescent="0.2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</row>
    <row r="141" spans="1:31" ht="12.75" customHeight="1" x14ac:dyDescent="0.2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</row>
    <row r="142" spans="1:31" ht="12.75" customHeight="1" x14ac:dyDescent="0.2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</row>
    <row r="143" spans="1:31" ht="12.75" customHeight="1" x14ac:dyDescent="0.2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</row>
    <row r="144" spans="1:31" ht="12.75" customHeight="1" x14ac:dyDescent="0.2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</row>
    <row r="145" spans="1:31" ht="12.75" customHeight="1" x14ac:dyDescent="0.2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</row>
    <row r="146" spans="1:31" ht="12.75" customHeight="1" x14ac:dyDescent="0.2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</row>
    <row r="147" spans="1:31" ht="12.75" customHeight="1" x14ac:dyDescent="0.2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</row>
    <row r="148" spans="1:31" ht="12.75" customHeight="1" x14ac:dyDescent="0.2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</row>
    <row r="149" spans="1:31" ht="12.75" customHeight="1" x14ac:dyDescent="0.2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</row>
    <row r="150" spans="1:31" ht="12.75" customHeight="1" x14ac:dyDescent="0.2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</row>
    <row r="151" spans="1:31" ht="12.75" customHeight="1" x14ac:dyDescent="0.2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</row>
    <row r="152" spans="1:31" ht="12.75" customHeight="1" x14ac:dyDescent="0.2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</row>
    <row r="153" spans="1:31" ht="12.75" customHeight="1" x14ac:dyDescent="0.2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</row>
    <row r="154" spans="1:31" ht="12.75" customHeight="1" x14ac:dyDescent="0.2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</row>
    <row r="155" spans="1:31" ht="12.75" customHeight="1" x14ac:dyDescent="0.2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</row>
    <row r="156" spans="1:31" ht="12.75" customHeight="1" x14ac:dyDescent="0.2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</row>
    <row r="157" spans="1:31" ht="12.75" customHeight="1" x14ac:dyDescent="0.2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</row>
    <row r="158" spans="1:31" ht="12.75" customHeight="1" x14ac:dyDescent="0.2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</row>
    <row r="159" spans="1:31" ht="12.75" customHeight="1" x14ac:dyDescent="0.2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</row>
    <row r="160" spans="1:31" ht="12.75" customHeight="1" x14ac:dyDescent="0.2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</row>
    <row r="161" spans="1:31" ht="12.75" customHeight="1" x14ac:dyDescent="0.2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</row>
    <row r="162" spans="1:31" ht="12.75" customHeight="1" x14ac:dyDescent="0.2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</row>
    <row r="163" spans="1:31" ht="12.75" customHeight="1" x14ac:dyDescent="0.2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</row>
    <row r="164" spans="1:31" ht="12.75" customHeight="1" x14ac:dyDescent="0.2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</row>
    <row r="165" spans="1:31" ht="12.75" customHeight="1" x14ac:dyDescent="0.2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</row>
    <row r="166" spans="1:31" ht="12.75" customHeight="1" x14ac:dyDescent="0.2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</row>
    <row r="167" spans="1:31" ht="12.75" customHeight="1" x14ac:dyDescent="0.2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</row>
    <row r="168" spans="1:31" ht="12.75" customHeight="1" x14ac:dyDescent="0.2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</row>
    <row r="169" spans="1:31" ht="12.75" customHeight="1" x14ac:dyDescent="0.2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</row>
    <row r="170" spans="1:31" ht="12.75" customHeight="1" x14ac:dyDescent="0.2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</row>
    <row r="171" spans="1:31" ht="12.75" customHeight="1" x14ac:dyDescent="0.2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</row>
    <row r="172" spans="1:31" ht="12.75" customHeight="1" x14ac:dyDescent="0.2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</row>
    <row r="173" spans="1:31" ht="12.75" customHeight="1" x14ac:dyDescent="0.2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</row>
    <row r="174" spans="1:31" ht="12.75" customHeight="1" x14ac:dyDescent="0.2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</row>
    <row r="175" spans="1:31" ht="12.75" customHeight="1" x14ac:dyDescent="0.2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</row>
    <row r="176" spans="1:31" ht="12.75" customHeight="1" x14ac:dyDescent="0.2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</row>
    <row r="177" spans="1:31" ht="12.75" customHeight="1" x14ac:dyDescent="0.2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</row>
    <row r="178" spans="1:31" ht="12.75" customHeight="1" x14ac:dyDescent="0.2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</row>
    <row r="179" spans="1:31" ht="12.75" customHeight="1" x14ac:dyDescent="0.2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</row>
    <row r="180" spans="1:31" ht="12.75" customHeight="1" x14ac:dyDescent="0.2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</row>
    <row r="181" spans="1:31" ht="12.75" customHeight="1" x14ac:dyDescent="0.2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</row>
    <row r="182" spans="1:31" ht="12.75" customHeight="1" x14ac:dyDescent="0.2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</row>
    <row r="183" spans="1:31" ht="12.75" customHeight="1" x14ac:dyDescent="0.2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</row>
    <row r="184" spans="1:31" ht="12.75" customHeight="1" x14ac:dyDescent="0.2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</row>
    <row r="185" spans="1:31" ht="12.75" customHeight="1" x14ac:dyDescent="0.2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</row>
    <row r="186" spans="1:31" ht="12.75" customHeight="1" x14ac:dyDescent="0.2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</row>
    <row r="187" spans="1:31" ht="12.75" customHeight="1" x14ac:dyDescent="0.2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</row>
    <row r="188" spans="1:31" ht="12.75" customHeight="1" x14ac:dyDescent="0.2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</row>
    <row r="189" spans="1:31" ht="12.75" customHeight="1" x14ac:dyDescent="0.2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</row>
    <row r="190" spans="1:31" ht="12.75" customHeight="1" x14ac:dyDescent="0.2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</row>
    <row r="191" spans="1:31" ht="12.75" customHeight="1" x14ac:dyDescent="0.2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</row>
    <row r="192" spans="1:31" ht="12.75" customHeight="1" x14ac:dyDescent="0.2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</row>
    <row r="193" spans="1:31" ht="12.75" customHeight="1" x14ac:dyDescent="0.2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</row>
    <row r="194" spans="1:31" ht="12.75" customHeight="1" x14ac:dyDescent="0.2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</row>
    <row r="195" spans="1:31" ht="12.75" customHeight="1" x14ac:dyDescent="0.2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</row>
    <row r="196" spans="1:31" ht="12.75" customHeight="1" x14ac:dyDescent="0.2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</row>
    <row r="197" spans="1:31" ht="12.75" customHeight="1" x14ac:dyDescent="0.2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</row>
    <row r="198" spans="1:31" ht="12.75" customHeight="1" x14ac:dyDescent="0.2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</row>
    <row r="199" spans="1:31" ht="12.75" customHeight="1" x14ac:dyDescent="0.2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</row>
    <row r="200" spans="1:31" ht="12.75" customHeight="1" x14ac:dyDescent="0.2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</row>
    <row r="201" spans="1:31" ht="12.75" customHeight="1" x14ac:dyDescent="0.2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</row>
    <row r="202" spans="1:31" ht="12.75" customHeight="1" x14ac:dyDescent="0.2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</row>
    <row r="203" spans="1:31" ht="12.75" customHeight="1" x14ac:dyDescent="0.2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</row>
    <row r="204" spans="1:31" ht="12.75" customHeight="1" x14ac:dyDescent="0.2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</row>
    <row r="205" spans="1:31" ht="12.75" customHeight="1" x14ac:dyDescent="0.2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</row>
    <row r="206" spans="1:31" ht="12.75" customHeight="1" x14ac:dyDescent="0.2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</row>
    <row r="207" spans="1:31" ht="12.75" customHeight="1" x14ac:dyDescent="0.2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</row>
    <row r="208" spans="1:31" ht="12.75" customHeight="1" x14ac:dyDescent="0.2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</row>
    <row r="209" spans="1:31" ht="12.75" customHeight="1" x14ac:dyDescent="0.2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</row>
    <row r="210" spans="1:31" ht="12.75" customHeight="1" x14ac:dyDescent="0.2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</row>
    <row r="211" spans="1:31" ht="12.75" customHeight="1" x14ac:dyDescent="0.2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</row>
    <row r="212" spans="1:31" ht="12.75" customHeight="1" x14ac:dyDescent="0.2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</row>
    <row r="213" spans="1:31" ht="12.75" customHeight="1" x14ac:dyDescent="0.2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</row>
    <row r="214" spans="1:31" ht="12.75" customHeight="1" x14ac:dyDescent="0.2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</row>
    <row r="215" spans="1:31" ht="12.75" customHeight="1" x14ac:dyDescent="0.2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</row>
    <row r="216" spans="1:31" ht="12.75" customHeight="1" x14ac:dyDescent="0.2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</row>
    <row r="217" spans="1:31" ht="12.75" customHeight="1" x14ac:dyDescent="0.2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</row>
    <row r="218" spans="1:31" ht="12.75" customHeight="1" x14ac:dyDescent="0.2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</row>
    <row r="219" spans="1:31" ht="12.75" customHeight="1" x14ac:dyDescent="0.2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</row>
    <row r="220" spans="1:31" ht="12.75" customHeight="1" x14ac:dyDescent="0.2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</row>
    <row r="221" spans="1:31" ht="12.75" customHeight="1" x14ac:dyDescent="0.2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</row>
    <row r="222" spans="1:31" ht="12.75" customHeight="1" x14ac:dyDescent="0.2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</row>
    <row r="223" spans="1:31" ht="12.75" customHeight="1" x14ac:dyDescent="0.2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</row>
    <row r="224" spans="1:31" ht="12.75" customHeight="1" x14ac:dyDescent="0.2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</row>
    <row r="225" spans="1:31" ht="12.75" customHeight="1" x14ac:dyDescent="0.2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</row>
    <row r="226" spans="1:31" ht="12.75" customHeight="1" x14ac:dyDescent="0.2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</row>
    <row r="227" spans="1:31" ht="12.75" customHeight="1" x14ac:dyDescent="0.2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</row>
    <row r="228" spans="1:31" ht="12.75" customHeight="1" x14ac:dyDescent="0.2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</row>
    <row r="229" spans="1:31" ht="12.75" customHeight="1" x14ac:dyDescent="0.2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</row>
    <row r="230" spans="1:31" ht="12.75" customHeight="1" x14ac:dyDescent="0.2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</row>
    <row r="231" spans="1:31" ht="12.75" customHeight="1" x14ac:dyDescent="0.2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</row>
    <row r="232" spans="1:31" ht="12.75" customHeight="1" x14ac:dyDescent="0.2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</row>
    <row r="233" spans="1:31" ht="12.75" customHeight="1" x14ac:dyDescent="0.2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</row>
    <row r="234" spans="1:31" ht="12.75" customHeight="1" x14ac:dyDescent="0.2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</row>
    <row r="235" spans="1:31" ht="12.75" customHeight="1" x14ac:dyDescent="0.2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</row>
    <row r="236" spans="1:31" ht="12.75" customHeight="1" x14ac:dyDescent="0.2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</row>
    <row r="237" spans="1:31" ht="12.75" customHeight="1" x14ac:dyDescent="0.2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</row>
    <row r="238" spans="1:31" ht="12.75" customHeight="1" x14ac:dyDescent="0.2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</row>
    <row r="239" spans="1:31" ht="12.75" customHeight="1" x14ac:dyDescent="0.2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</row>
    <row r="240" spans="1:31" ht="12.75" customHeight="1" x14ac:dyDescent="0.2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</row>
    <row r="241" spans="1:31" ht="12.75" customHeight="1" x14ac:dyDescent="0.2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</row>
    <row r="242" spans="1:31" ht="12.75" customHeight="1" x14ac:dyDescent="0.2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</row>
    <row r="243" spans="1:31" ht="12.75" customHeight="1" x14ac:dyDescent="0.2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</row>
    <row r="244" spans="1:31" ht="12.75" customHeight="1" x14ac:dyDescent="0.2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</row>
    <row r="245" spans="1:31" ht="12.75" customHeight="1" x14ac:dyDescent="0.2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</row>
    <row r="246" spans="1:31" ht="12.75" customHeight="1" x14ac:dyDescent="0.2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</row>
    <row r="247" spans="1:31" ht="12.75" customHeight="1" x14ac:dyDescent="0.2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</row>
    <row r="248" spans="1:31" ht="12.75" customHeight="1" x14ac:dyDescent="0.2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</row>
    <row r="249" spans="1:31" ht="12.75" customHeight="1" x14ac:dyDescent="0.2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</row>
    <row r="250" spans="1:31" ht="12.75" customHeight="1" x14ac:dyDescent="0.2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</row>
    <row r="251" spans="1:31" ht="12.75" customHeight="1" x14ac:dyDescent="0.2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</row>
    <row r="252" spans="1:31" ht="12.75" customHeight="1" x14ac:dyDescent="0.2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</row>
    <row r="253" spans="1:31" ht="12.75" customHeight="1" x14ac:dyDescent="0.2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</row>
    <row r="254" spans="1:31" ht="12.75" customHeight="1" x14ac:dyDescent="0.2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</row>
    <row r="255" spans="1:31" ht="12.75" customHeight="1" x14ac:dyDescent="0.2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</row>
    <row r="256" spans="1:31" ht="12.75" customHeight="1" x14ac:dyDescent="0.2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</row>
    <row r="257" spans="1:31" ht="12.75" customHeight="1" x14ac:dyDescent="0.2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</row>
    <row r="258" spans="1:31" ht="12.75" customHeight="1" x14ac:dyDescent="0.2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</row>
    <row r="259" spans="1:31" ht="12.75" customHeight="1" x14ac:dyDescent="0.2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</row>
    <row r="260" spans="1:31" ht="12.75" customHeight="1" x14ac:dyDescent="0.2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</row>
    <row r="261" spans="1:31" ht="12.75" customHeight="1" x14ac:dyDescent="0.2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</row>
    <row r="262" spans="1:31" ht="12.75" customHeight="1" x14ac:dyDescent="0.2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</row>
    <row r="263" spans="1:31" ht="12.75" customHeight="1" x14ac:dyDescent="0.2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</row>
    <row r="264" spans="1:31" ht="12.75" customHeight="1" x14ac:dyDescent="0.2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</row>
    <row r="265" spans="1:31" ht="12.75" customHeight="1" x14ac:dyDescent="0.2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</row>
    <row r="266" spans="1:31" ht="12.75" customHeight="1" x14ac:dyDescent="0.2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</row>
    <row r="267" spans="1:31" ht="12.75" customHeight="1" x14ac:dyDescent="0.2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</row>
    <row r="268" spans="1:31" ht="12.75" customHeight="1" x14ac:dyDescent="0.2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</row>
    <row r="269" spans="1:31" ht="12.75" customHeight="1" x14ac:dyDescent="0.2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</row>
    <row r="270" spans="1:31" ht="12.75" customHeight="1" x14ac:dyDescent="0.2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</row>
    <row r="271" spans="1:31" ht="12.75" customHeight="1" x14ac:dyDescent="0.2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</row>
    <row r="272" spans="1:31" ht="12.75" customHeight="1" x14ac:dyDescent="0.2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</row>
    <row r="273" spans="1:31" ht="12.75" customHeight="1" x14ac:dyDescent="0.2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</row>
    <row r="274" spans="1:31" ht="12.75" customHeight="1" x14ac:dyDescent="0.2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</row>
    <row r="275" spans="1:31" ht="12.75" customHeight="1" x14ac:dyDescent="0.2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</row>
    <row r="276" spans="1:31" ht="12.75" customHeight="1" x14ac:dyDescent="0.2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</row>
    <row r="277" spans="1:31" ht="12.75" customHeight="1" x14ac:dyDescent="0.2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</row>
    <row r="278" spans="1:31" ht="12.75" customHeight="1" x14ac:dyDescent="0.2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</row>
    <row r="279" spans="1:31" ht="12.75" customHeight="1" x14ac:dyDescent="0.2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</row>
    <row r="280" spans="1:31" ht="12.75" customHeight="1" x14ac:dyDescent="0.2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</row>
    <row r="281" spans="1:31" ht="12.75" customHeight="1" x14ac:dyDescent="0.2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</row>
    <row r="282" spans="1:31" ht="12.75" customHeight="1" x14ac:dyDescent="0.2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</row>
    <row r="283" spans="1:31" ht="12.75" customHeight="1" x14ac:dyDescent="0.2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</row>
    <row r="284" spans="1:31" ht="12.75" customHeight="1" x14ac:dyDescent="0.2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</row>
    <row r="285" spans="1:31" ht="12.75" customHeight="1" x14ac:dyDescent="0.2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</row>
    <row r="286" spans="1:31" ht="12.75" customHeight="1" x14ac:dyDescent="0.2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</row>
    <row r="287" spans="1:31" ht="12.75" customHeight="1" x14ac:dyDescent="0.2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</row>
    <row r="288" spans="1:31" ht="12.75" customHeight="1" x14ac:dyDescent="0.2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</row>
    <row r="289" spans="1:31" ht="12.75" customHeight="1" x14ac:dyDescent="0.2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</row>
    <row r="290" spans="1:31" ht="12.75" customHeight="1" x14ac:dyDescent="0.2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</row>
    <row r="291" spans="1:31" ht="12.75" customHeight="1" x14ac:dyDescent="0.2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</row>
    <row r="292" spans="1:31" ht="12.75" customHeight="1" x14ac:dyDescent="0.2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</row>
    <row r="293" spans="1:31" ht="12.75" customHeight="1" x14ac:dyDescent="0.2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</row>
    <row r="294" spans="1:31" ht="12.75" customHeight="1" x14ac:dyDescent="0.2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</row>
    <row r="295" spans="1:31" ht="12.75" customHeight="1" x14ac:dyDescent="0.2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</row>
    <row r="296" spans="1:31" ht="12.75" customHeight="1" x14ac:dyDescent="0.2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</row>
    <row r="297" spans="1:31" ht="12.75" customHeight="1" x14ac:dyDescent="0.2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</row>
    <row r="298" spans="1:31" ht="12.75" customHeight="1" x14ac:dyDescent="0.2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</row>
    <row r="299" spans="1:31" ht="12.75" customHeight="1" x14ac:dyDescent="0.2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</row>
    <row r="300" spans="1:31" ht="12.75" customHeight="1" x14ac:dyDescent="0.2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</row>
    <row r="301" spans="1:31" ht="12.75" customHeight="1" x14ac:dyDescent="0.2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</row>
    <row r="302" spans="1:31" ht="12.75" customHeight="1" x14ac:dyDescent="0.2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</row>
    <row r="303" spans="1:31" ht="12.75" customHeight="1" x14ac:dyDescent="0.2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</row>
    <row r="304" spans="1:31" ht="12.75" customHeight="1" x14ac:dyDescent="0.2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</row>
    <row r="305" spans="1:31" ht="12.75" customHeight="1" x14ac:dyDescent="0.2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</row>
    <row r="306" spans="1:31" ht="12.75" customHeight="1" x14ac:dyDescent="0.2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</row>
    <row r="307" spans="1:31" ht="12.75" customHeight="1" x14ac:dyDescent="0.2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</row>
    <row r="308" spans="1:31" ht="12.75" customHeight="1" x14ac:dyDescent="0.2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</row>
    <row r="309" spans="1:31" ht="12.75" customHeight="1" x14ac:dyDescent="0.2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</row>
    <row r="310" spans="1:31" ht="12.75" customHeight="1" x14ac:dyDescent="0.2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</row>
    <row r="311" spans="1:31" ht="12.75" customHeight="1" x14ac:dyDescent="0.2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</row>
    <row r="312" spans="1:31" ht="12.75" customHeight="1" x14ac:dyDescent="0.2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</row>
    <row r="313" spans="1:31" ht="12.75" customHeight="1" x14ac:dyDescent="0.2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</row>
    <row r="314" spans="1:31" ht="12.75" customHeight="1" x14ac:dyDescent="0.2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</row>
    <row r="315" spans="1:31" ht="12.75" customHeight="1" x14ac:dyDescent="0.2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</row>
    <row r="316" spans="1:31" ht="12.75" customHeight="1" x14ac:dyDescent="0.2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</row>
    <row r="317" spans="1:31" ht="12.75" customHeight="1" x14ac:dyDescent="0.2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</row>
    <row r="318" spans="1:31" ht="12.75" customHeight="1" x14ac:dyDescent="0.2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</row>
    <row r="319" spans="1:31" ht="12.75" customHeight="1" x14ac:dyDescent="0.2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</row>
    <row r="320" spans="1:31" ht="12.75" customHeight="1" x14ac:dyDescent="0.2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</row>
    <row r="321" spans="1:31" ht="12.75" customHeight="1" x14ac:dyDescent="0.2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</row>
    <row r="322" spans="1:31" ht="12.75" customHeight="1" x14ac:dyDescent="0.2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</row>
    <row r="323" spans="1:31" ht="12.75" customHeight="1" x14ac:dyDescent="0.2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</row>
    <row r="324" spans="1:31" ht="12.75" customHeight="1" x14ac:dyDescent="0.2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</row>
    <row r="325" spans="1:31" ht="12.75" customHeight="1" x14ac:dyDescent="0.2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</row>
    <row r="326" spans="1:31" ht="12.75" customHeight="1" x14ac:dyDescent="0.2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</row>
    <row r="327" spans="1:31" ht="12.75" customHeight="1" x14ac:dyDescent="0.2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</row>
    <row r="328" spans="1:31" ht="12.75" customHeight="1" x14ac:dyDescent="0.2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</row>
    <row r="329" spans="1:31" ht="12.75" customHeight="1" x14ac:dyDescent="0.2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</row>
    <row r="330" spans="1:31" ht="12.75" customHeight="1" x14ac:dyDescent="0.2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</row>
    <row r="331" spans="1:31" ht="12.75" customHeight="1" x14ac:dyDescent="0.2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</row>
    <row r="332" spans="1:31" ht="12.75" customHeight="1" x14ac:dyDescent="0.2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</row>
    <row r="333" spans="1:31" ht="12.75" customHeight="1" x14ac:dyDescent="0.2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</row>
    <row r="334" spans="1:31" ht="12.75" customHeight="1" x14ac:dyDescent="0.2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</row>
    <row r="335" spans="1:31" ht="12.75" customHeight="1" x14ac:dyDescent="0.2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</row>
    <row r="336" spans="1:31" ht="12.75" customHeight="1" x14ac:dyDescent="0.2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</row>
    <row r="337" spans="1:31" ht="12.75" customHeight="1" x14ac:dyDescent="0.2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</row>
    <row r="338" spans="1:31" ht="12.75" customHeight="1" x14ac:dyDescent="0.2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</row>
    <row r="339" spans="1:31" ht="12.75" customHeight="1" x14ac:dyDescent="0.2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</row>
    <row r="340" spans="1:31" ht="12.75" customHeight="1" x14ac:dyDescent="0.2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</row>
    <row r="341" spans="1:31" ht="12.75" customHeight="1" x14ac:dyDescent="0.2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</row>
    <row r="342" spans="1:31" ht="12.75" customHeight="1" x14ac:dyDescent="0.2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</row>
    <row r="343" spans="1:31" ht="12.75" customHeight="1" x14ac:dyDescent="0.2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</row>
    <row r="344" spans="1:31" ht="12.75" customHeight="1" x14ac:dyDescent="0.2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</row>
    <row r="345" spans="1:31" ht="12.75" customHeight="1" x14ac:dyDescent="0.2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</row>
    <row r="346" spans="1:31" ht="12.75" customHeight="1" x14ac:dyDescent="0.2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</row>
    <row r="347" spans="1:31" ht="12.75" customHeight="1" x14ac:dyDescent="0.2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</row>
    <row r="348" spans="1:31" ht="12.75" customHeight="1" x14ac:dyDescent="0.2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</row>
    <row r="349" spans="1:31" ht="12.75" customHeight="1" x14ac:dyDescent="0.2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</row>
    <row r="350" spans="1:31" ht="12.75" customHeight="1" x14ac:dyDescent="0.2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</row>
    <row r="351" spans="1:31" ht="12.75" customHeight="1" x14ac:dyDescent="0.2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</row>
    <row r="352" spans="1:31" ht="12.75" customHeight="1" x14ac:dyDescent="0.2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</row>
    <row r="353" spans="1:31" ht="12.75" customHeight="1" x14ac:dyDescent="0.2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</row>
    <row r="354" spans="1:31" ht="12.75" customHeight="1" x14ac:dyDescent="0.2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</row>
    <row r="355" spans="1:31" ht="12.75" customHeight="1" x14ac:dyDescent="0.2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</row>
    <row r="356" spans="1:31" ht="12.75" customHeight="1" x14ac:dyDescent="0.2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</row>
    <row r="357" spans="1:31" ht="12.75" customHeight="1" x14ac:dyDescent="0.2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</row>
    <row r="358" spans="1:31" ht="12.75" customHeight="1" x14ac:dyDescent="0.2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</row>
    <row r="359" spans="1:31" ht="12.75" customHeight="1" x14ac:dyDescent="0.2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</row>
    <row r="360" spans="1:31" ht="12.75" customHeight="1" x14ac:dyDescent="0.2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</row>
    <row r="361" spans="1:31" ht="12.75" customHeight="1" x14ac:dyDescent="0.2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</row>
    <row r="362" spans="1:31" ht="12.75" customHeight="1" x14ac:dyDescent="0.2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</row>
    <row r="363" spans="1:31" ht="12.75" customHeight="1" x14ac:dyDescent="0.2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</row>
    <row r="364" spans="1:31" ht="12.75" customHeight="1" x14ac:dyDescent="0.2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</row>
    <row r="365" spans="1:31" ht="12.75" customHeight="1" x14ac:dyDescent="0.2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</row>
    <row r="366" spans="1:31" ht="12.75" customHeight="1" x14ac:dyDescent="0.2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</row>
    <row r="367" spans="1:31" ht="12.75" customHeight="1" x14ac:dyDescent="0.2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</row>
    <row r="368" spans="1:31" ht="12.75" customHeight="1" x14ac:dyDescent="0.2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</row>
    <row r="369" spans="1:31" ht="12.75" customHeight="1" x14ac:dyDescent="0.2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</row>
    <row r="370" spans="1:31" ht="12.75" customHeight="1" x14ac:dyDescent="0.2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</row>
    <row r="371" spans="1:31" ht="12.75" customHeight="1" x14ac:dyDescent="0.2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</row>
    <row r="372" spans="1:31" ht="12.75" customHeight="1" x14ac:dyDescent="0.2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</row>
    <row r="373" spans="1:31" ht="12.75" customHeight="1" x14ac:dyDescent="0.2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</row>
    <row r="374" spans="1:31" ht="12.75" customHeight="1" x14ac:dyDescent="0.2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</row>
    <row r="375" spans="1:31" ht="12.75" customHeight="1" x14ac:dyDescent="0.2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</row>
    <row r="376" spans="1:31" ht="12.75" customHeight="1" x14ac:dyDescent="0.2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</row>
    <row r="377" spans="1:31" ht="12.75" customHeight="1" x14ac:dyDescent="0.2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</row>
    <row r="378" spans="1:31" ht="12.75" customHeight="1" x14ac:dyDescent="0.2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</row>
    <row r="379" spans="1:31" ht="12.75" customHeight="1" x14ac:dyDescent="0.2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</row>
    <row r="380" spans="1:31" ht="12.75" customHeight="1" x14ac:dyDescent="0.2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</row>
    <row r="381" spans="1:31" ht="12.75" customHeight="1" x14ac:dyDescent="0.2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</row>
    <row r="382" spans="1:31" ht="12.75" customHeight="1" x14ac:dyDescent="0.2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</row>
    <row r="383" spans="1:31" ht="12.75" customHeight="1" x14ac:dyDescent="0.2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</row>
    <row r="384" spans="1:31" ht="12.75" customHeight="1" x14ac:dyDescent="0.2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</row>
    <row r="385" spans="1:31" ht="12.75" customHeight="1" x14ac:dyDescent="0.2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</row>
    <row r="386" spans="1:31" ht="12.75" customHeight="1" x14ac:dyDescent="0.2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</row>
    <row r="387" spans="1:31" ht="12.75" customHeight="1" x14ac:dyDescent="0.2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</row>
    <row r="388" spans="1:31" ht="12.75" customHeight="1" x14ac:dyDescent="0.2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</row>
    <row r="389" spans="1:31" ht="12.75" customHeight="1" x14ac:dyDescent="0.2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</row>
    <row r="390" spans="1:31" ht="12.75" customHeight="1" x14ac:dyDescent="0.2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</row>
    <row r="391" spans="1:31" ht="12.75" customHeight="1" x14ac:dyDescent="0.2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</row>
    <row r="392" spans="1:31" ht="12.75" customHeight="1" x14ac:dyDescent="0.2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</row>
    <row r="393" spans="1:31" ht="12.75" customHeight="1" x14ac:dyDescent="0.2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</row>
    <row r="394" spans="1:31" ht="12.75" customHeight="1" x14ac:dyDescent="0.2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</row>
    <row r="395" spans="1:31" ht="12.75" customHeight="1" x14ac:dyDescent="0.2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</row>
    <row r="396" spans="1:31" ht="12.75" customHeight="1" x14ac:dyDescent="0.2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</row>
    <row r="397" spans="1:31" ht="12.75" customHeight="1" x14ac:dyDescent="0.2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</row>
    <row r="398" spans="1:31" ht="12.75" customHeight="1" x14ac:dyDescent="0.2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</row>
    <row r="399" spans="1:31" ht="12.75" customHeight="1" x14ac:dyDescent="0.2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</row>
    <row r="400" spans="1:31" ht="12.75" customHeight="1" x14ac:dyDescent="0.2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</row>
    <row r="401" spans="1:31" ht="12.75" customHeight="1" x14ac:dyDescent="0.2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</row>
    <row r="402" spans="1:31" ht="12.75" customHeight="1" x14ac:dyDescent="0.2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</row>
    <row r="403" spans="1:31" ht="12.75" customHeight="1" x14ac:dyDescent="0.2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</row>
    <row r="404" spans="1:31" ht="12.75" customHeight="1" x14ac:dyDescent="0.2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</row>
    <row r="405" spans="1:31" ht="12.75" customHeight="1" x14ac:dyDescent="0.2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</row>
    <row r="406" spans="1:31" ht="12.75" customHeight="1" x14ac:dyDescent="0.2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</row>
    <row r="407" spans="1:31" ht="12.75" customHeight="1" x14ac:dyDescent="0.2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</row>
    <row r="408" spans="1:31" ht="12.75" customHeight="1" x14ac:dyDescent="0.2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</row>
    <row r="409" spans="1:31" ht="12.75" customHeight="1" x14ac:dyDescent="0.2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</row>
    <row r="410" spans="1:31" ht="12.75" customHeight="1" x14ac:dyDescent="0.2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</row>
    <row r="411" spans="1:31" ht="12.75" customHeight="1" x14ac:dyDescent="0.2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</row>
    <row r="412" spans="1:31" ht="12.75" customHeight="1" x14ac:dyDescent="0.2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</row>
    <row r="413" spans="1:31" ht="12.75" customHeight="1" x14ac:dyDescent="0.2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</row>
    <row r="414" spans="1:31" ht="12.75" customHeight="1" x14ac:dyDescent="0.2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</row>
    <row r="415" spans="1:31" ht="12.75" customHeight="1" x14ac:dyDescent="0.2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</row>
    <row r="416" spans="1:31" ht="12.75" customHeight="1" x14ac:dyDescent="0.2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</row>
    <row r="417" spans="1:31" ht="12.75" customHeight="1" x14ac:dyDescent="0.2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</row>
    <row r="418" spans="1:31" ht="12.75" customHeight="1" x14ac:dyDescent="0.2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</row>
    <row r="419" spans="1:31" ht="12.75" customHeight="1" x14ac:dyDescent="0.2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</row>
    <row r="420" spans="1:31" ht="12.75" customHeight="1" x14ac:dyDescent="0.2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</row>
    <row r="421" spans="1:31" ht="12.75" customHeight="1" x14ac:dyDescent="0.2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</row>
    <row r="422" spans="1:31" ht="12.75" customHeight="1" x14ac:dyDescent="0.2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</row>
    <row r="423" spans="1:31" ht="12.75" customHeight="1" x14ac:dyDescent="0.2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</row>
    <row r="424" spans="1:31" ht="12.75" customHeight="1" x14ac:dyDescent="0.2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</row>
    <row r="425" spans="1:31" ht="12.75" customHeight="1" x14ac:dyDescent="0.2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</row>
    <row r="426" spans="1:31" ht="12.75" customHeight="1" x14ac:dyDescent="0.2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</row>
    <row r="427" spans="1:31" ht="12.75" customHeight="1" x14ac:dyDescent="0.2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</row>
    <row r="428" spans="1:31" ht="12.75" customHeight="1" x14ac:dyDescent="0.2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</row>
    <row r="429" spans="1:31" ht="12.75" customHeight="1" x14ac:dyDescent="0.2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</row>
    <row r="430" spans="1:31" ht="12.75" customHeight="1" x14ac:dyDescent="0.2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</row>
    <row r="431" spans="1:31" ht="12.75" customHeight="1" x14ac:dyDescent="0.2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</row>
    <row r="432" spans="1:31" ht="12.75" customHeight="1" x14ac:dyDescent="0.2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</row>
    <row r="433" spans="1:31" ht="12.75" customHeight="1" x14ac:dyDescent="0.2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</row>
    <row r="434" spans="1:31" ht="12.75" customHeight="1" x14ac:dyDescent="0.2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</row>
    <row r="435" spans="1:31" ht="12.75" customHeight="1" x14ac:dyDescent="0.2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</row>
    <row r="436" spans="1:31" ht="12.75" customHeight="1" x14ac:dyDescent="0.2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</row>
    <row r="437" spans="1:31" ht="12.75" customHeight="1" x14ac:dyDescent="0.2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</row>
    <row r="438" spans="1:31" ht="12.75" customHeight="1" x14ac:dyDescent="0.2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</row>
    <row r="439" spans="1:31" ht="12.75" customHeight="1" x14ac:dyDescent="0.2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</row>
    <row r="440" spans="1:31" ht="12.75" customHeight="1" x14ac:dyDescent="0.2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</row>
    <row r="441" spans="1:31" ht="12.75" customHeight="1" x14ac:dyDescent="0.2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</row>
    <row r="442" spans="1:31" ht="12.75" customHeight="1" x14ac:dyDescent="0.2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</row>
    <row r="443" spans="1:31" ht="12.75" customHeight="1" x14ac:dyDescent="0.2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</row>
    <row r="444" spans="1:31" ht="12.75" customHeight="1" x14ac:dyDescent="0.2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</row>
    <row r="445" spans="1:31" ht="12.75" customHeight="1" x14ac:dyDescent="0.2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</row>
    <row r="446" spans="1:31" ht="12.75" customHeight="1" x14ac:dyDescent="0.2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</row>
    <row r="447" spans="1:31" ht="12.75" customHeight="1" x14ac:dyDescent="0.2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</row>
    <row r="448" spans="1:31" ht="12.75" customHeight="1" x14ac:dyDescent="0.2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</row>
    <row r="449" spans="1:31" ht="12.75" customHeight="1" x14ac:dyDescent="0.2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</row>
    <row r="450" spans="1:31" ht="12.75" customHeight="1" x14ac:dyDescent="0.2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</row>
    <row r="451" spans="1:31" ht="12.75" customHeight="1" x14ac:dyDescent="0.2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</row>
    <row r="452" spans="1:31" ht="12.75" customHeight="1" x14ac:dyDescent="0.2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</row>
    <row r="453" spans="1:31" ht="12.75" customHeight="1" x14ac:dyDescent="0.2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</row>
    <row r="454" spans="1:31" ht="12.75" customHeight="1" x14ac:dyDescent="0.2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</row>
    <row r="455" spans="1:31" ht="12.75" customHeight="1" x14ac:dyDescent="0.2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</row>
    <row r="456" spans="1:31" ht="12.75" customHeight="1" x14ac:dyDescent="0.2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</row>
    <row r="457" spans="1:31" ht="12.75" customHeight="1" x14ac:dyDescent="0.2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</row>
    <row r="458" spans="1:31" ht="12.75" customHeight="1" x14ac:dyDescent="0.2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</row>
    <row r="459" spans="1:31" ht="12.75" customHeight="1" x14ac:dyDescent="0.2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</row>
    <row r="460" spans="1:31" ht="12.75" customHeight="1" x14ac:dyDescent="0.2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</row>
    <row r="461" spans="1:31" ht="12.75" customHeight="1" x14ac:dyDescent="0.2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</row>
    <row r="462" spans="1:31" ht="12.75" customHeight="1" x14ac:dyDescent="0.2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</row>
    <row r="463" spans="1:31" ht="12.75" customHeight="1" x14ac:dyDescent="0.2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</row>
    <row r="464" spans="1:31" ht="12.75" customHeight="1" x14ac:dyDescent="0.2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</row>
    <row r="465" spans="1:31" ht="12.75" customHeight="1" x14ac:dyDescent="0.2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</row>
    <row r="466" spans="1:31" ht="12.75" customHeight="1" x14ac:dyDescent="0.2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</row>
    <row r="467" spans="1:31" ht="12.75" customHeight="1" x14ac:dyDescent="0.2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</row>
    <row r="468" spans="1:31" ht="12.75" customHeight="1" x14ac:dyDescent="0.2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</row>
    <row r="469" spans="1:31" ht="12.75" customHeight="1" x14ac:dyDescent="0.2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</row>
    <row r="470" spans="1:31" ht="12.75" customHeight="1" x14ac:dyDescent="0.2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</row>
    <row r="471" spans="1:31" ht="12.75" customHeight="1" x14ac:dyDescent="0.2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</row>
    <row r="472" spans="1:31" ht="12.75" customHeight="1" x14ac:dyDescent="0.2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</row>
    <row r="473" spans="1:31" ht="12.75" customHeight="1" x14ac:dyDescent="0.2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</row>
    <row r="474" spans="1:31" ht="12.75" customHeight="1" x14ac:dyDescent="0.2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</row>
    <row r="475" spans="1:31" ht="12.75" customHeight="1" x14ac:dyDescent="0.2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</row>
    <row r="476" spans="1:31" ht="12.75" customHeight="1" x14ac:dyDescent="0.2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</row>
    <row r="477" spans="1:31" ht="12.75" customHeight="1" x14ac:dyDescent="0.2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</row>
    <row r="478" spans="1:31" ht="12.75" customHeight="1" x14ac:dyDescent="0.2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</row>
    <row r="479" spans="1:31" ht="12.75" customHeight="1" x14ac:dyDescent="0.2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</row>
    <row r="480" spans="1:31" ht="12.75" customHeight="1" x14ac:dyDescent="0.2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</row>
    <row r="481" spans="1:31" ht="12.75" customHeight="1" x14ac:dyDescent="0.2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</row>
    <row r="482" spans="1:31" ht="12.75" customHeight="1" x14ac:dyDescent="0.2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</row>
    <row r="483" spans="1:31" ht="12.75" customHeight="1" x14ac:dyDescent="0.2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</row>
    <row r="484" spans="1:31" ht="12.75" customHeight="1" x14ac:dyDescent="0.2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</row>
    <row r="485" spans="1:31" ht="12.75" customHeight="1" x14ac:dyDescent="0.2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</row>
    <row r="486" spans="1:31" ht="12.75" customHeight="1" x14ac:dyDescent="0.2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</row>
    <row r="487" spans="1:31" ht="12.75" customHeight="1" x14ac:dyDescent="0.2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</row>
    <row r="488" spans="1:31" ht="12.75" customHeight="1" x14ac:dyDescent="0.2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</row>
    <row r="489" spans="1:31" ht="12.75" customHeight="1" x14ac:dyDescent="0.2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</row>
    <row r="490" spans="1:31" ht="12.75" customHeight="1" x14ac:dyDescent="0.2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</row>
    <row r="491" spans="1:31" ht="12.75" customHeight="1" x14ac:dyDescent="0.2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</row>
    <row r="492" spans="1:31" ht="12.75" customHeight="1" x14ac:dyDescent="0.2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</row>
    <row r="493" spans="1:31" ht="12.75" customHeight="1" x14ac:dyDescent="0.2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</row>
    <row r="494" spans="1:31" ht="12.75" customHeight="1" x14ac:dyDescent="0.2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</row>
    <row r="495" spans="1:31" ht="12.75" customHeight="1" x14ac:dyDescent="0.2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</row>
    <row r="496" spans="1:31" ht="12.75" customHeight="1" x14ac:dyDescent="0.2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</row>
    <row r="497" spans="1:31" ht="12.75" customHeight="1" x14ac:dyDescent="0.2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</row>
    <row r="498" spans="1:31" ht="12.75" customHeight="1" x14ac:dyDescent="0.2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</row>
    <row r="499" spans="1:31" ht="12.75" customHeight="1" x14ac:dyDescent="0.2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</row>
    <row r="500" spans="1:31" ht="12.75" customHeight="1" x14ac:dyDescent="0.2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</row>
    <row r="501" spans="1:31" ht="12.75" customHeight="1" x14ac:dyDescent="0.2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</row>
    <row r="502" spans="1:31" ht="12.75" customHeight="1" x14ac:dyDescent="0.2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</row>
    <row r="503" spans="1:31" ht="12.75" customHeight="1" x14ac:dyDescent="0.2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</row>
    <row r="504" spans="1:31" ht="12.75" customHeight="1" x14ac:dyDescent="0.2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</row>
    <row r="505" spans="1:31" ht="12.75" customHeight="1" x14ac:dyDescent="0.2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</row>
    <row r="506" spans="1:31" ht="12.75" customHeight="1" x14ac:dyDescent="0.2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</row>
    <row r="507" spans="1:31" ht="12.75" customHeight="1" x14ac:dyDescent="0.2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</row>
    <row r="508" spans="1:31" ht="12.75" customHeight="1" x14ac:dyDescent="0.2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</row>
    <row r="509" spans="1:31" ht="12.75" customHeight="1" x14ac:dyDescent="0.2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</row>
    <row r="510" spans="1:31" ht="12.75" customHeight="1" x14ac:dyDescent="0.2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  <c r="AA510" s="135"/>
      <c r="AB510" s="135"/>
      <c r="AC510" s="135"/>
      <c r="AD510" s="135"/>
      <c r="AE510" s="135"/>
    </row>
    <row r="511" spans="1:31" ht="12.75" customHeight="1" x14ac:dyDescent="0.2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  <c r="AA511" s="135"/>
      <c r="AB511" s="135"/>
      <c r="AC511" s="135"/>
      <c r="AD511" s="135"/>
      <c r="AE511" s="135"/>
    </row>
    <row r="512" spans="1:31" ht="12.75" customHeight="1" x14ac:dyDescent="0.2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  <c r="AA512" s="135"/>
      <c r="AB512" s="135"/>
      <c r="AC512" s="135"/>
      <c r="AD512" s="135"/>
      <c r="AE512" s="135"/>
    </row>
    <row r="513" spans="1:31" ht="12.75" customHeight="1" x14ac:dyDescent="0.2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  <c r="AA513" s="135"/>
      <c r="AB513" s="135"/>
      <c r="AC513" s="135"/>
      <c r="AD513" s="135"/>
      <c r="AE513" s="135"/>
    </row>
    <row r="514" spans="1:31" ht="12.75" customHeight="1" x14ac:dyDescent="0.2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  <c r="AA514" s="135"/>
      <c r="AB514" s="135"/>
      <c r="AC514" s="135"/>
      <c r="AD514" s="135"/>
      <c r="AE514" s="135"/>
    </row>
    <row r="515" spans="1:31" ht="12.75" customHeight="1" x14ac:dyDescent="0.2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  <c r="AA515" s="135"/>
      <c r="AB515" s="135"/>
      <c r="AC515" s="135"/>
      <c r="AD515" s="135"/>
      <c r="AE515" s="135"/>
    </row>
    <row r="516" spans="1:31" ht="12.75" customHeight="1" x14ac:dyDescent="0.2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  <c r="AA516" s="135"/>
      <c r="AB516" s="135"/>
      <c r="AC516" s="135"/>
      <c r="AD516" s="135"/>
      <c r="AE516" s="135"/>
    </row>
    <row r="517" spans="1:31" ht="12.75" customHeight="1" x14ac:dyDescent="0.2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  <c r="AA517" s="135"/>
      <c r="AB517" s="135"/>
      <c r="AC517" s="135"/>
      <c r="AD517" s="135"/>
      <c r="AE517" s="135"/>
    </row>
    <row r="518" spans="1:31" ht="12.75" customHeight="1" x14ac:dyDescent="0.2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  <c r="AA518" s="135"/>
      <c r="AB518" s="135"/>
      <c r="AC518" s="135"/>
      <c r="AD518" s="135"/>
      <c r="AE518" s="135"/>
    </row>
    <row r="519" spans="1:31" ht="12.75" customHeight="1" x14ac:dyDescent="0.2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  <c r="AA519" s="135"/>
      <c r="AB519" s="135"/>
      <c r="AC519" s="135"/>
      <c r="AD519" s="135"/>
      <c r="AE519" s="135"/>
    </row>
    <row r="520" spans="1:31" ht="12.75" customHeight="1" x14ac:dyDescent="0.2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  <c r="AA520" s="135"/>
      <c r="AB520" s="135"/>
      <c r="AC520" s="135"/>
      <c r="AD520" s="135"/>
      <c r="AE520" s="135"/>
    </row>
    <row r="521" spans="1:31" ht="12.75" customHeight="1" x14ac:dyDescent="0.2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  <c r="AA521" s="135"/>
      <c r="AB521" s="135"/>
      <c r="AC521" s="135"/>
      <c r="AD521" s="135"/>
      <c r="AE521" s="135"/>
    </row>
    <row r="522" spans="1:31" ht="12.75" customHeight="1" x14ac:dyDescent="0.2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  <c r="AA522" s="135"/>
      <c r="AB522" s="135"/>
      <c r="AC522" s="135"/>
      <c r="AD522" s="135"/>
      <c r="AE522" s="135"/>
    </row>
    <row r="523" spans="1:31" ht="12.75" customHeight="1" x14ac:dyDescent="0.2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  <c r="AA523" s="135"/>
      <c r="AB523" s="135"/>
      <c r="AC523" s="135"/>
      <c r="AD523" s="135"/>
      <c r="AE523" s="135"/>
    </row>
    <row r="524" spans="1:31" ht="12.75" customHeight="1" x14ac:dyDescent="0.2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  <c r="AA524" s="135"/>
      <c r="AB524" s="135"/>
      <c r="AC524" s="135"/>
      <c r="AD524" s="135"/>
      <c r="AE524" s="135"/>
    </row>
    <row r="525" spans="1:31" ht="12.75" customHeight="1" x14ac:dyDescent="0.2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  <c r="AA525" s="135"/>
      <c r="AB525" s="135"/>
      <c r="AC525" s="135"/>
      <c r="AD525" s="135"/>
      <c r="AE525" s="135"/>
    </row>
    <row r="526" spans="1:31" ht="12.75" customHeight="1" x14ac:dyDescent="0.2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  <c r="AA526" s="135"/>
      <c r="AB526" s="135"/>
      <c r="AC526" s="135"/>
      <c r="AD526" s="135"/>
      <c r="AE526" s="135"/>
    </row>
    <row r="527" spans="1:31" ht="12.75" customHeight="1" x14ac:dyDescent="0.2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  <c r="AA527" s="135"/>
      <c r="AB527" s="135"/>
      <c r="AC527" s="135"/>
      <c r="AD527" s="135"/>
      <c r="AE527" s="135"/>
    </row>
    <row r="528" spans="1:31" ht="12.75" customHeight="1" x14ac:dyDescent="0.2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  <c r="AB528" s="135"/>
      <c r="AC528" s="135"/>
      <c r="AD528" s="135"/>
      <c r="AE528" s="135"/>
    </row>
    <row r="529" spans="1:31" ht="12.75" customHeight="1" x14ac:dyDescent="0.2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  <c r="AA529" s="135"/>
      <c r="AB529" s="135"/>
      <c r="AC529" s="135"/>
      <c r="AD529" s="135"/>
      <c r="AE529" s="135"/>
    </row>
    <row r="530" spans="1:31" ht="12.75" customHeight="1" x14ac:dyDescent="0.2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  <c r="AA530" s="135"/>
      <c r="AB530" s="135"/>
      <c r="AC530" s="135"/>
      <c r="AD530" s="135"/>
      <c r="AE530" s="135"/>
    </row>
    <row r="531" spans="1:31" ht="12.75" customHeight="1" x14ac:dyDescent="0.2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  <c r="AA531" s="135"/>
      <c r="AB531" s="135"/>
      <c r="AC531" s="135"/>
      <c r="AD531" s="135"/>
      <c r="AE531" s="135"/>
    </row>
    <row r="532" spans="1:31" ht="12.75" customHeight="1" x14ac:dyDescent="0.2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  <c r="AA532" s="135"/>
      <c r="AB532" s="135"/>
      <c r="AC532" s="135"/>
      <c r="AD532" s="135"/>
      <c r="AE532" s="135"/>
    </row>
    <row r="533" spans="1:31" ht="12.75" customHeight="1" x14ac:dyDescent="0.2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  <c r="AA533" s="135"/>
      <c r="AB533" s="135"/>
      <c r="AC533" s="135"/>
      <c r="AD533" s="135"/>
      <c r="AE533" s="135"/>
    </row>
    <row r="534" spans="1:31" ht="12.75" customHeight="1" x14ac:dyDescent="0.2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  <c r="AA534" s="135"/>
      <c r="AB534" s="135"/>
      <c r="AC534" s="135"/>
      <c r="AD534" s="135"/>
      <c r="AE534" s="135"/>
    </row>
    <row r="535" spans="1:31" ht="12.75" customHeight="1" x14ac:dyDescent="0.2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  <c r="AA535" s="135"/>
      <c r="AB535" s="135"/>
      <c r="AC535" s="135"/>
      <c r="AD535" s="135"/>
      <c r="AE535" s="135"/>
    </row>
    <row r="536" spans="1:31" ht="12.75" customHeight="1" x14ac:dyDescent="0.2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  <c r="AD536" s="135"/>
      <c r="AE536" s="135"/>
    </row>
    <row r="537" spans="1:31" ht="12.75" customHeight="1" x14ac:dyDescent="0.2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  <c r="AD537" s="135"/>
      <c r="AE537" s="135"/>
    </row>
    <row r="538" spans="1:31" ht="12.75" customHeight="1" x14ac:dyDescent="0.2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  <c r="AA538" s="135"/>
      <c r="AB538" s="135"/>
      <c r="AC538" s="135"/>
      <c r="AD538" s="135"/>
      <c r="AE538" s="135"/>
    </row>
    <row r="539" spans="1:31" ht="12.75" customHeight="1" x14ac:dyDescent="0.2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  <c r="AA539" s="135"/>
      <c r="AB539" s="135"/>
      <c r="AC539" s="135"/>
      <c r="AD539" s="135"/>
      <c r="AE539" s="135"/>
    </row>
    <row r="540" spans="1:31" ht="12.75" customHeight="1" x14ac:dyDescent="0.2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  <c r="AA540" s="135"/>
      <c r="AB540" s="135"/>
      <c r="AC540" s="135"/>
      <c r="AD540" s="135"/>
      <c r="AE540" s="135"/>
    </row>
    <row r="541" spans="1:31" ht="12.75" customHeight="1" x14ac:dyDescent="0.2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  <c r="AB541" s="135"/>
      <c r="AC541" s="135"/>
      <c r="AD541" s="135"/>
      <c r="AE541" s="135"/>
    </row>
    <row r="542" spans="1:31" ht="12.75" customHeight="1" x14ac:dyDescent="0.2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  <c r="AD542" s="135"/>
      <c r="AE542" s="135"/>
    </row>
    <row r="543" spans="1:31" ht="12.75" customHeight="1" x14ac:dyDescent="0.2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  <c r="AA543" s="135"/>
      <c r="AB543" s="135"/>
      <c r="AC543" s="135"/>
      <c r="AD543" s="135"/>
      <c r="AE543" s="135"/>
    </row>
    <row r="544" spans="1:31" ht="12.75" customHeight="1" x14ac:dyDescent="0.2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  <c r="AA544" s="135"/>
      <c r="AB544" s="135"/>
      <c r="AC544" s="135"/>
      <c r="AD544" s="135"/>
      <c r="AE544" s="135"/>
    </row>
    <row r="545" spans="1:31" ht="12.75" customHeight="1" x14ac:dyDescent="0.2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  <c r="AA545" s="135"/>
      <c r="AB545" s="135"/>
      <c r="AC545" s="135"/>
      <c r="AD545" s="135"/>
      <c r="AE545" s="135"/>
    </row>
    <row r="546" spans="1:31" ht="12.75" customHeight="1" x14ac:dyDescent="0.2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  <c r="AA546" s="135"/>
      <c r="AB546" s="135"/>
      <c r="AC546" s="135"/>
      <c r="AD546" s="135"/>
      <c r="AE546" s="135"/>
    </row>
    <row r="547" spans="1:31" ht="12.75" customHeight="1" x14ac:dyDescent="0.2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  <c r="AA547" s="135"/>
      <c r="AB547" s="135"/>
      <c r="AC547" s="135"/>
      <c r="AD547" s="135"/>
      <c r="AE547" s="135"/>
    </row>
    <row r="548" spans="1:31" ht="12.75" customHeight="1" x14ac:dyDescent="0.2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  <c r="AA548" s="135"/>
      <c r="AB548" s="135"/>
      <c r="AC548" s="135"/>
      <c r="AD548" s="135"/>
      <c r="AE548" s="135"/>
    </row>
    <row r="549" spans="1:31" ht="12.75" customHeight="1" x14ac:dyDescent="0.2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  <c r="AA549" s="135"/>
      <c r="AB549" s="135"/>
      <c r="AC549" s="135"/>
      <c r="AD549" s="135"/>
      <c r="AE549" s="135"/>
    </row>
    <row r="550" spans="1:31" ht="12.75" customHeight="1" x14ac:dyDescent="0.2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  <c r="AA550" s="135"/>
      <c r="AB550" s="135"/>
      <c r="AC550" s="135"/>
      <c r="AD550" s="135"/>
      <c r="AE550" s="135"/>
    </row>
    <row r="551" spans="1:31" ht="12.75" customHeight="1" x14ac:dyDescent="0.2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  <c r="AA551" s="135"/>
      <c r="AB551" s="135"/>
      <c r="AC551" s="135"/>
      <c r="AD551" s="135"/>
      <c r="AE551" s="135"/>
    </row>
    <row r="552" spans="1:31" ht="12.75" customHeight="1" x14ac:dyDescent="0.2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  <c r="AA552" s="135"/>
      <c r="AB552" s="135"/>
      <c r="AC552" s="135"/>
      <c r="AD552" s="135"/>
      <c r="AE552" s="135"/>
    </row>
    <row r="553" spans="1:31" ht="12.75" customHeight="1" x14ac:dyDescent="0.2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  <c r="AA553" s="135"/>
      <c r="AB553" s="135"/>
      <c r="AC553" s="135"/>
      <c r="AD553" s="135"/>
      <c r="AE553" s="135"/>
    </row>
    <row r="554" spans="1:31" ht="12.75" customHeight="1" x14ac:dyDescent="0.2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  <c r="AA554" s="135"/>
      <c r="AB554" s="135"/>
      <c r="AC554" s="135"/>
      <c r="AD554" s="135"/>
      <c r="AE554" s="135"/>
    </row>
    <row r="555" spans="1:31" ht="12.75" customHeight="1" x14ac:dyDescent="0.2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  <c r="AA555" s="135"/>
      <c r="AB555" s="135"/>
      <c r="AC555" s="135"/>
      <c r="AD555" s="135"/>
      <c r="AE555" s="135"/>
    </row>
    <row r="556" spans="1:31" ht="12.75" customHeight="1" x14ac:dyDescent="0.2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  <c r="AA556" s="135"/>
      <c r="AB556" s="135"/>
      <c r="AC556" s="135"/>
      <c r="AD556" s="135"/>
      <c r="AE556" s="135"/>
    </row>
    <row r="557" spans="1:31" ht="12.75" customHeight="1" x14ac:dyDescent="0.2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  <c r="AA557" s="135"/>
      <c r="AB557" s="135"/>
      <c r="AC557" s="135"/>
      <c r="AD557" s="135"/>
      <c r="AE557" s="135"/>
    </row>
    <row r="558" spans="1:31" ht="12.75" customHeight="1" x14ac:dyDescent="0.2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  <c r="AA558" s="135"/>
      <c r="AB558" s="135"/>
      <c r="AC558" s="135"/>
      <c r="AD558" s="135"/>
      <c r="AE558" s="135"/>
    </row>
    <row r="559" spans="1:31" ht="12.75" customHeight="1" x14ac:dyDescent="0.2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  <c r="AA559" s="135"/>
      <c r="AB559" s="135"/>
      <c r="AC559" s="135"/>
      <c r="AD559" s="135"/>
      <c r="AE559" s="135"/>
    </row>
    <row r="560" spans="1:31" ht="12.75" customHeight="1" x14ac:dyDescent="0.2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  <c r="AA560" s="135"/>
      <c r="AB560" s="135"/>
      <c r="AC560" s="135"/>
      <c r="AD560" s="135"/>
      <c r="AE560" s="135"/>
    </row>
    <row r="561" spans="1:31" ht="12.75" customHeight="1" x14ac:dyDescent="0.2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  <c r="AB561" s="135"/>
      <c r="AC561" s="135"/>
      <c r="AD561" s="135"/>
      <c r="AE561" s="135"/>
    </row>
    <row r="562" spans="1:31" ht="12.75" customHeight="1" x14ac:dyDescent="0.2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  <c r="AA562" s="135"/>
      <c r="AB562" s="135"/>
      <c r="AC562" s="135"/>
      <c r="AD562" s="135"/>
      <c r="AE562" s="135"/>
    </row>
    <row r="563" spans="1:31" ht="12.75" customHeight="1" x14ac:dyDescent="0.2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  <c r="AA563" s="135"/>
      <c r="AB563" s="135"/>
      <c r="AC563" s="135"/>
      <c r="AD563" s="135"/>
      <c r="AE563" s="135"/>
    </row>
    <row r="564" spans="1:31" ht="12.75" customHeight="1" x14ac:dyDescent="0.2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  <c r="AB564" s="135"/>
      <c r="AC564" s="135"/>
      <c r="AD564" s="135"/>
      <c r="AE564" s="135"/>
    </row>
    <row r="565" spans="1:31" ht="12.75" customHeight="1" x14ac:dyDescent="0.2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  <c r="AA565" s="135"/>
      <c r="AB565" s="135"/>
      <c r="AC565" s="135"/>
      <c r="AD565" s="135"/>
      <c r="AE565" s="135"/>
    </row>
    <row r="566" spans="1:31" ht="12.75" customHeight="1" x14ac:dyDescent="0.2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  <c r="AA566" s="135"/>
      <c r="AB566" s="135"/>
      <c r="AC566" s="135"/>
      <c r="AD566" s="135"/>
      <c r="AE566" s="135"/>
    </row>
    <row r="567" spans="1:31" ht="12.75" customHeight="1" x14ac:dyDescent="0.2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  <c r="AA567" s="135"/>
      <c r="AB567" s="135"/>
      <c r="AC567" s="135"/>
      <c r="AD567" s="135"/>
      <c r="AE567" s="135"/>
    </row>
    <row r="568" spans="1:31" ht="12.75" customHeight="1" x14ac:dyDescent="0.2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  <c r="AA568" s="135"/>
      <c r="AB568" s="135"/>
      <c r="AC568" s="135"/>
      <c r="AD568" s="135"/>
      <c r="AE568" s="135"/>
    </row>
    <row r="569" spans="1:31" ht="12.75" customHeight="1" x14ac:dyDescent="0.2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  <c r="AA569" s="135"/>
      <c r="AB569" s="135"/>
      <c r="AC569" s="135"/>
      <c r="AD569" s="135"/>
      <c r="AE569" s="135"/>
    </row>
    <row r="570" spans="1:31" ht="12.75" customHeight="1" x14ac:dyDescent="0.2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  <c r="AA570" s="135"/>
      <c r="AB570" s="135"/>
      <c r="AC570" s="135"/>
      <c r="AD570" s="135"/>
      <c r="AE570" s="135"/>
    </row>
    <row r="571" spans="1:31" ht="12.75" customHeight="1" x14ac:dyDescent="0.2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  <c r="AA571" s="135"/>
      <c r="AB571" s="135"/>
      <c r="AC571" s="135"/>
      <c r="AD571" s="135"/>
      <c r="AE571" s="135"/>
    </row>
    <row r="572" spans="1:31" ht="12.75" customHeight="1" x14ac:dyDescent="0.2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  <c r="AA572" s="135"/>
      <c r="AB572" s="135"/>
      <c r="AC572" s="135"/>
      <c r="AD572" s="135"/>
      <c r="AE572" s="135"/>
    </row>
    <row r="573" spans="1:31" ht="12.75" customHeight="1" x14ac:dyDescent="0.2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  <c r="AA573" s="135"/>
      <c r="AB573" s="135"/>
      <c r="AC573" s="135"/>
      <c r="AD573" s="135"/>
      <c r="AE573" s="135"/>
    </row>
    <row r="574" spans="1:31" ht="12.75" customHeight="1" x14ac:dyDescent="0.2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  <c r="AA574" s="135"/>
      <c r="AB574" s="135"/>
      <c r="AC574" s="135"/>
      <c r="AD574" s="135"/>
      <c r="AE574" s="135"/>
    </row>
    <row r="575" spans="1:31" ht="12.75" customHeight="1" x14ac:dyDescent="0.2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  <c r="AA575" s="135"/>
      <c r="AB575" s="135"/>
      <c r="AC575" s="135"/>
      <c r="AD575" s="135"/>
      <c r="AE575" s="135"/>
    </row>
    <row r="576" spans="1:31" ht="12.75" customHeight="1" x14ac:dyDescent="0.2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  <c r="AA576" s="135"/>
      <c r="AB576" s="135"/>
      <c r="AC576" s="135"/>
      <c r="AD576" s="135"/>
      <c r="AE576" s="135"/>
    </row>
    <row r="577" spans="1:31" ht="12.75" customHeight="1" x14ac:dyDescent="0.2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  <c r="AA577" s="135"/>
      <c r="AB577" s="135"/>
      <c r="AC577" s="135"/>
      <c r="AD577" s="135"/>
      <c r="AE577" s="135"/>
    </row>
    <row r="578" spans="1:31" ht="12.75" customHeight="1" x14ac:dyDescent="0.2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  <c r="AA578" s="135"/>
      <c r="AB578" s="135"/>
      <c r="AC578" s="135"/>
      <c r="AD578" s="135"/>
      <c r="AE578" s="135"/>
    </row>
    <row r="579" spans="1:31" ht="12.75" customHeight="1" x14ac:dyDescent="0.2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  <c r="AA579" s="135"/>
      <c r="AB579" s="135"/>
      <c r="AC579" s="135"/>
      <c r="AD579" s="135"/>
      <c r="AE579" s="135"/>
    </row>
    <row r="580" spans="1:31" ht="12.75" customHeight="1" x14ac:dyDescent="0.2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  <c r="AA580" s="135"/>
      <c r="AB580" s="135"/>
      <c r="AC580" s="135"/>
      <c r="AD580" s="135"/>
      <c r="AE580" s="135"/>
    </row>
    <row r="581" spans="1:31" ht="12.75" customHeight="1" x14ac:dyDescent="0.2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  <c r="AA581" s="135"/>
      <c r="AB581" s="135"/>
      <c r="AC581" s="135"/>
      <c r="AD581" s="135"/>
      <c r="AE581" s="135"/>
    </row>
    <row r="582" spans="1:31" ht="12.75" customHeight="1" x14ac:dyDescent="0.2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  <c r="AA582" s="135"/>
      <c r="AB582" s="135"/>
      <c r="AC582" s="135"/>
      <c r="AD582" s="135"/>
      <c r="AE582" s="135"/>
    </row>
    <row r="583" spans="1:31" ht="12.75" customHeight="1" x14ac:dyDescent="0.2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  <c r="AA583" s="135"/>
      <c r="AB583" s="135"/>
      <c r="AC583" s="135"/>
      <c r="AD583" s="135"/>
      <c r="AE583" s="135"/>
    </row>
    <row r="584" spans="1:31" ht="12.75" customHeight="1" x14ac:dyDescent="0.2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  <c r="AD584" s="135"/>
      <c r="AE584" s="135"/>
    </row>
    <row r="585" spans="1:31" ht="12.75" customHeight="1" x14ac:dyDescent="0.2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  <c r="AA585" s="135"/>
      <c r="AB585" s="135"/>
      <c r="AC585" s="135"/>
      <c r="AD585" s="135"/>
      <c r="AE585" s="135"/>
    </row>
    <row r="586" spans="1:31" ht="12.75" customHeight="1" x14ac:dyDescent="0.2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  <c r="AA586" s="135"/>
      <c r="AB586" s="135"/>
      <c r="AC586" s="135"/>
      <c r="AD586" s="135"/>
      <c r="AE586" s="135"/>
    </row>
    <row r="587" spans="1:31" ht="12.75" customHeight="1" x14ac:dyDescent="0.2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  <c r="AA587" s="135"/>
      <c r="AB587" s="135"/>
      <c r="AC587" s="135"/>
      <c r="AD587" s="135"/>
      <c r="AE587" s="135"/>
    </row>
    <row r="588" spans="1:31" ht="12.75" customHeight="1" x14ac:dyDescent="0.2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  <c r="AA588" s="135"/>
      <c r="AB588" s="135"/>
      <c r="AC588" s="135"/>
      <c r="AD588" s="135"/>
      <c r="AE588" s="135"/>
    </row>
    <row r="589" spans="1:31" ht="12.75" customHeight="1" x14ac:dyDescent="0.2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  <c r="AA589" s="135"/>
      <c r="AB589" s="135"/>
      <c r="AC589" s="135"/>
      <c r="AD589" s="135"/>
      <c r="AE589" s="135"/>
    </row>
    <row r="590" spans="1:31" ht="12.75" customHeight="1" x14ac:dyDescent="0.2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  <c r="AA590" s="135"/>
      <c r="AB590" s="135"/>
      <c r="AC590" s="135"/>
      <c r="AD590" s="135"/>
      <c r="AE590" s="135"/>
    </row>
    <row r="591" spans="1:31" ht="12.75" customHeight="1" x14ac:dyDescent="0.2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  <c r="AD591" s="135"/>
      <c r="AE591" s="135"/>
    </row>
    <row r="592" spans="1:31" ht="12.75" customHeight="1" x14ac:dyDescent="0.2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  <c r="AA592" s="135"/>
      <c r="AB592" s="135"/>
      <c r="AC592" s="135"/>
      <c r="AD592" s="135"/>
      <c r="AE592" s="135"/>
    </row>
    <row r="593" spans="1:31" ht="12.75" customHeight="1" x14ac:dyDescent="0.2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  <c r="AA593" s="135"/>
      <c r="AB593" s="135"/>
      <c r="AC593" s="135"/>
      <c r="AD593" s="135"/>
      <c r="AE593" s="135"/>
    </row>
    <row r="594" spans="1:31" ht="12.75" customHeight="1" x14ac:dyDescent="0.2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  <c r="AA594" s="135"/>
      <c r="AB594" s="135"/>
      <c r="AC594" s="135"/>
      <c r="AD594" s="135"/>
      <c r="AE594" s="135"/>
    </row>
    <row r="595" spans="1:31" ht="12.75" customHeight="1" x14ac:dyDescent="0.2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  <c r="AA595" s="135"/>
      <c r="AB595" s="135"/>
      <c r="AC595" s="135"/>
      <c r="AD595" s="135"/>
      <c r="AE595" s="135"/>
    </row>
    <row r="596" spans="1:31" ht="12.75" customHeight="1" x14ac:dyDescent="0.2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  <c r="AA596" s="135"/>
      <c r="AB596" s="135"/>
      <c r="AC596" s="135"/>
      <c r="AD596" s="135"/>
      <c r="AE596" s="135"/>
    </row>
    <row r="597" spans="1:31" ht="12.75" customHeight="1" x14ac:dyDescent="0.2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  <c r="AA597" s="135"/>
      <c r="AB597" s="135"/>
      <c r="AC597" s="135"/>
      <c r="AD597" s="135"/>
      <c r="AE597" s="135"/>
    </row>
    <row r="598" spans="1:31" ht="12.75" customHeight="1" x14ac:dyDescent="0.2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  <c r="AA598" s="135"/>
      <c r="AB598" s="135"/>
      <c r="AC598" s="135"/>
      <c r="AD598" s="135"/>
      <c r="AE598" s="135"/>
    </row>
    <row r="599" spans="1:31" ht="12.75" customHeight="1" x14ac:dyDescent="0.2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  <c r="AA599" s="135"/>
      <c r="AB599" s="135"/>
      <c r="AC599" s="135"/>
      <c r="AD599" s="135"/>
      <c r="AE599" s="135"/>
    </row>
    <row r="600" spans="1:31" ht="12.75" customHeight="1" x14ac:dyDescent="0.2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  <c r="AA600" s="135"/>
      <c r="AB600" s="135"/>
      <c r="AC600" s="135"/>
      <c r="AD600" s="135"/>
      <c r="AE600" s="135"/>
    </row>
    <row r="601" spans="1:31" ht="12.75" customHeight="1" x14ac:dyDescent="0.2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  <c r="AA601" s="135"/>
      <c r="AB601" s="135"/>
      <c r="AC601" s="135"/>
      <c r="AD601" s="135"/>
      <c r="AE601" s="135"/>
    </row>
    <row r="602" spans="1:31" ht="12.75" customHeight="1" x14ac:dyDescent="0.2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  <c r="AA602" s="135"/>
      <c r="AB602" s="135"/>
      <c r="AC602" s="135"/>
      <c r="AD602" s="135"/>
      <c r="AE602" s="135"/>
    </row>
    <row r="603" spans="1:31" ht="12.75" customHeight="1" x14ac:dyDescent="0.2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  <c r="AA603" s="135"/>
      <c r="AB603" s="135"/>
      <c r="AC603" s="135"/>
      <c r="AD603" s="135"/>
      <c r="AE603" s="135"/>
    </row>
    <row r="604" spans="1:31" ht="12.75" customHeight="1" x14ac:dyDescent="0.2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  <c r="AA604" s="135"/>
      <c r="AB604" s="135"/>
      <c r="AC604" s="135"/>
      <c r="AD604" s="135"/>
      <c r="AE604" s="135"/>
    </row>
    <row r="605" spans="1:31" ht="12.75" customHeight="1" x14ac:dyDescent="0.2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  <c r="AA605" s="135"/>
      <c r="AB605" s="135"/>
      <c r="AC605" s="135"/>
      <c r="AD605" s="135"/>
      <c r="AE605" s="135"/>
    </row>
    <row r="606" spans="1:31" ht="12.75" customHeight="1" x14ac:dyDescent="0.2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  <c r="AA606" s="135"/>
      <c r="AB606" s="135"/>
      <c r="AC606" s="135"/>
      <c r="AD606" s="135"/>
      <c r="AE606" s="135"/>
    </row>
    <row r="607" spans="1:31" ht="12.75" customHeight="1" x14ac:dyDescent="0.2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  <c r="AA607" s="135"/>
      <c r="AB607" s="135"/>
      <c r="AC607" s="135"/>
      <c r="AD607" s="135"/>
      <c r="AE607" s="135"/>
    </row>
    <row r="608" spans="1:31" ht="12.75" customHeight="1" x14ac:dyDescent="0.2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  <c r="AA608" s="135"/>
      <c r="AB608" s="135"/>
      <c r="AC608" s="135"/>
      <c r="AD608" s="135"/>
      <c r="AE608" s="135"/>
    </row>
    <row r="609" spans="1:31" ht="12.75" customHeight="1" x14ac:dyDescent="0.2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  <c r="AA609" s="135"/>
      <c r="AB609" s="135"/>
      <c r="AC609" s="135"/>
      <c r="AD609" s="135"/>
      <c r="AE609" s="135"/>
    </row>
    <row r="610" spans="1:31" ht="12.75" customHeight="1" x14ac:dyDescent="0.2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  <c r="AA610" s="135"/>
      <c r="AB610" s="135"/>
      <c r="AC610" s="135"/>
      <c r="AD610" s="135"/>
      <c r="AE610" s="135"/>
    </row>
    <row r="611" spans="1:31" ht="12.75" customHeight="1" x14ac:dyDescent="0.2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  <c r="AA611" s="135"/>
      <c r="AB611" s="135"/>
      <c r="AC611" s="135"/>
      <c r="AD611" s="135"/>
      <c r="AE611" s="135"/>
    </row>
    <row r="612" spans="1:31" ht="12.75" customHeight="1" x14ac:dyDescent="0.2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  <c r="AA612" s="135"/>
      <c r="AB612" s="135"/>
      <c r="AC612" s="135"/>
      <c r="AD612" s="135"/>
      <c r="AE612" s="135"/>
    </row>
    <row r="613" spans="1:31" ht="12.75" customHeight="1" x14ac:dyDescent="0.2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  <c r="AA613" s="135"/>
      <c r="AB613" s="135"/>
      <c r="AC613" s="135"/>
      <c r="AD613" s="135"/>
      <c r="AE613" s="135"/>
    </row>
    <row r="614" spans="1:31" ht="12.75" customHeight="1" x14ac:dyDescent="0.2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  <c r="AA614" s="135"/>
      <c r="AB614" s="135"/>
      <c r="AC614" s="135"/>
      <c r="AD614" s="135"/>
      <c r="AE614" s="135"/>
    </row>
    <row r="615" spans="1:31" ht="12.75" customHeight="1" x14ac:dyDescent="0.2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  <c r="AA615" s="135"/>
      <c r="AB615" s="135"/>
      <c r="AC615" s="135"/>
      <c r="AD615" s="135"/>
      <c r="AE615" s="135"/>
    </row>
    <row r="616" spans="1:31" ht="12.75" customHeight="1" x14ac:dyDescent="0.2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  <c r="AA616" s="135"/>
      <c r="AB616" s="135"/>
      <c r="AC616" s="135"/>
      <c r="AD616" s="135"/>
      <c r="AE616" s="135"/>
    </row>
    <row r="617" spans="1:31" ht="12.75" customHeight="1" x14ac:dyDescent="0.2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  <c r="AA617" s="135"/>
      <c r="AB617" s="135"/>
      <c r="AC617" s="135"/>
      <c r="AD617" s="135"/>
      <c r="AE617" s="135"/>
    </row>
    <row r="618" spans="1:31" ht="12.75" customHeight="1" x14ac:dyDescent="0.2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  <c r="AA618" s="135"/>
      <c r="AB618" s="135"/>
      <c r="AC618" s="135"/>
      <c r="AD618" s="135"/>
      <c r="AE618" s="135"/>
    </row>
    <row r="619" spans="1:31" ht="12.75" customHeight="1" x14ac:dyDescent="0.2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  <c r="AA619" s="135"/>
      <c r="AB619" s="135"/>
      <c r="AC619" s="135"/>
      <c r="AD619" s="135"/>
      <c r="AE619" s="135"/>
    </row>
    <row r="620" spans="1:31" ht="12.75" customHeight="1" x14ac:dyDescent="0.2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  <c r="AA620" s="135"/>
      <c r="AB620" s="135"/>
      <c r="AC620" s="135"/>
      <c r="AD620" s="135"/>
      <c r="AE620" s="135"/>
    </row>
    <row r="621" spans="1:31" ht="12.75" customHeight="1" x14ac:dyDescent="0.2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  <c r="AA621" s="135"/>
      <c r="AB621" s="135"/>
      <c r="AC621" s="135"/>
      <c r="AD621" s="135"/>
      <c r="AE621" s="135"/>
    </row>
    <row r="622" spans="1:31" ht="12.75" customHeight="1" x14ac:dyDescent="0.2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  <c r="AA622" s="135"/>
      <c r="AB622" s="135"/>
      <c r="AC622" s="135"/>
      <c r="AD622" s="135"/>
      <c r="AE622" s="135"/>
    </row>
    <row r="623" spans="1:31" ht="12.75" customHeight="1" x14ac:dyDescent="0.2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  <c r="AA623" s="135"/>
      <c r="AB623" s="135"/>
      <c r="AC623" s="135"/>
      <c r="AD623" s="135"/>
      <c r="AE623" s="135"/>
    </row>
    <row r="624" spans="1:31" ht="12.75" customHeight="1" x14ac:dyDescent="0.2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  <c r="AA624" s="135"/>
      <c r="AB624" s="135"/>
      <c r="AC624" s="135"/>
      <c r="AD624" s="135"/>
      <c r="AE624" s="135"/>
    </row>
    <row r="625" spans="1:31" ht="12.75" customHeight="1" x14ac:dyDescent="0.2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  <c r="AA625" s="135"/>
      <c r="AB625" s="135"/>
      <c r="AC625" s="135"/>
      <c r="AD625" s="135"/>
      <c r="AE625" s="135"/>
    </row>
    <row r="626" spans="1:31" ht="12.75" customHeight="1" x14ac:dyDescent="0.2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  <c r="AA626" s="135"/>
      <c r="AB626" s="135"/>
      <c r="AC626" s="135"/>
      <c r="AD626" s="135"/>
      <c r="AE626" s="135"/>
    </row>
    <row r="627" spans="1:31" ht="12.75" customHeight="1" x14ac:dyDescent="0.2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  <c r="AA627" s="135"/>
      <c r="AB627" s="135"/>
      <c r="AC627" s="135"/>
      <c r="AD627" s="135"/>
      <c r="AE627" s="135"/>
    </row>
    <row r="628" spans="1:31" ht="12.75" customHeight="1" x14ac:dyDescent="0.2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  <c r="AA628" s="135"/>
      <c r="AB628" s="135"/>
      <c r="AC628" s="135"/>
      <c r="AD628" s="135"/>
      <c r="AE628" s="135"/>
    </row>
    <row r="629" spans="1:31" ht="12.75" customHeight="1" x14ac:dyDescent="0.2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  <c r="AA629" s="135"/>
      <c r="AB629" s="135"/>
      <c r="AC629" s="135"/>
      <c r="AD629" s="135"/>
      <c r="AE629" s="135"/>
    </row>
    <row r="630" spans="1:31" ht="12.75" customHeight="1" x14ac:dyDescent="0.2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  <c r="AA630" s="135"/>
      <c r="AB630" s="135"/>
      <c r="AC630" s="135"/>
      <c r="AD630" s="135"/>
      <c r="AE630" s="135"/>
    </row>
    <row r="631" spans="1:31" ht="12.75" customHeight="1" x14ac:dyDescent="0.2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</row>
    <row r="632" spans="1:31" ht="12.75" customHeight="1" x14ac:dyDescent="0.2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</row>
    <row r="633" spans="1:31" ht="12.75" customHeight="1" x14ac:dyDescent="0.2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</row>
    <row r="634" spans="1:31" ht="12.75" customHeight="1" x14ac:dyDescent="0.2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</row>
    <row r="635" spans="1:31" ht="12.75" customHeight="1" x14ac:dyDescent="0.2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</row>
    <row r="636" spans="1:31" ht="12.75" customHeight="1" x14ac:dyDescent="0.2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</row>
    <row r="637" spans="1:31" ht="12.75" customHeight="1" x14ac:dyDescent="0.2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</row>
    <row r="638" spans="1:31" ht="12.75" customHeight="1" x14ac:dyDescent="0.2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</row>
    <row r="639" spans="1:31" ht="12.75" customHeight="1" x14ac:dyDescent="0.2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</row>
    <row r="640" spans="1:31" ht="12.75" customHeight="1" x14ac:dyDescent="0.2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</row>
    <row r="641" spans="1:31" ht="12.75" customHeight="1" x14ac:dyDescent="0.2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</row>
    <row r="642" spans="1:31" ht="12.75" customHeight="1" x14ac:dyDescent="0.2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</row>
    <row r="643" spans="1:31" ht="12.75" customHeight="1" x14ac:dyDescent="0.2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</row>
    <row r="644" spans="1:31" ht="12.75" customHeight="1" x14ac:dyDescent="0.2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</row>
    <row r="645" spans="1:31" ht="12.75" customHeight="1" x14ac:dyDescent="0.2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</row>
    <row r="646" spans="1:31" ht="12.75" customHeight="1" x14ac:dyDescent="0.2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</row>
    <row r="647" spans="1:31" ht="12.75" customHeight="1" x14ac:dyDescent="0.2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</row>
    <row r="648" spans="1:31" ht="12.75" customHeight="1" x14ac:dyDescent="0.2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</row>
    <row r="649" spans="1:31" ht="12.75" customHeight="1" x14ac:dyDescent="0.2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</row>
    <row r="650" spans="1:31" ht="12.75" customHeight="1" x14ac:dyDescent="0.2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</row>
    <row r="651" spans="1:31" ht="12.75" customHeight="1" x14ac:dyDescent="0.2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</row>
    <row r="652" spans="1:31" ht="12.75" customHeight="1" x14ac:dyDescent="0.2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</row>
    <row r="653" spans="1:31" ht="12.75" customHeight="1" x14ac:dyDescent="0.2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</row>
    <row r="654" spans="1:31" ht="12.75" customHeight="1" x14ac:dyDescent="0.2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</row>
    <row r="655" spans="1:31" ht="12.75" customHeight="1" x14ac:dyDescent="0.2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</row>
    <row r="656" spans="1:31" ht="12.75" customHeight="1" x14ac:dyDescent="0.2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</row>
    <row r="657" spans="1:31" ht="12.75" customHeight="1" x14ac:dyDescent="0.2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</row>
    <row r="658" spans="1:31" ht="12.75" customHeight="1" x14ac:dyDescent="0.2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</row>
    <row r="659" spans="1:31" ht="12.75" customHeight="1" x14ac:dyDescent="0.2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</row>
    <row r="660" spans="1:31" ht="12.75" customHeight="1" x14ac:dyDescent="0.2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</row>
    <row r="661" spans="1:31" ht="12.75" customHeight="1" x14ac:dyDescent="0.2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</row>
    <row r="662" spans="1:31" ht="12.75" customHeight="1" x14ac:dyDescent="0.2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</row>
    <row r="663" spans="1:31" ht="12.75" customHeight="1" x14ac:dyDescent="0.2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</row>
    <row r="664" spans="1:31" ht="12.75" customHeight="1" x14ac:dyDescent="0.2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</row>
    <row r="665" spans="1:31" ht="12.75" customHeight="1" x14ac:dyDescent="0.2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</row>
    <row r="666" spans="1:31" ht="12.75" customHeight="1" x14ac:dyDescent="0.2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</row>
    <row r="667" spans="1:31" ht="12.75" customHeight="1" x14ac:dyDescent="0.2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</row>
    <row r="668" spans="1:31" ht="12.75" customHeight="1" x14ac:dyDescent="0.2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</row>
    <row r="669" spans="1:31" ht="12.75" customHeight="1" x14ac:dyDescent="0.2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</row>
    <row r="670" spans="1:31" ht="12.75" customHeight="1" x14ac:dyDescent="0.2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</row>
    <row r="671" spans="1:31" ht="12.75" customHeight="1" x14ac:dyDescent="0.2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</row>
    <row r="672" spans="1:31" ht="12.75" customHeight="1" x14ac:dyDescent="0.2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</row>
    <row r="673" spans="1:31" ht="12.75" customHeight="1" x14ac:dyDescent="0.2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</row>
    <row r="674" spans="1:31" ht="12.75" customHeight="1" x14ac:dyDescent="0.2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</row>
    <row r="675" spans="1:31" ht="12.75" customHeight="1" x14ac:dyDescent="0.2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</row>
    <row r="676" spans="1:31" ht="12.75" customHeight="1" x14ac:dyDescent="0.2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</row>
    <row r="677" spans="1:31" ht="12.75" customHeight="1" x14ac:dyDescent="0.2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</row>
    <row r="678" spans="1:31" ht="12.75" customHeight="1" x14ac:dyDescent="0.2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</row>
    <row r="679" spans="1:31" ht="12.75" customHeight="1" x14ac:dyDescent="0.2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</row>
    <row r="680" spans="1:31" ht="12.75" customHeight="1" x14ac:dyDescent="0.2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</row>
    <row r="681" spans="1:31" ht="12.75" customHeight="1" x14ac:dyDescent="0.2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</row>
    <row r="682" spans="1:31" ht="12.75" customHeight="1" x14ac:dyDescent="0.2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</row>
    <row r="683" spans="1:31" ht="12.75" customHeight="1" x14ac:dyDescent="0.2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</row>
    <row r="684" spans="1:31" ht="12.75" customHeight="1" x14ac:dyDescent="0.2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</row>
    <row r="685" spans="1:31" ht="12.75" customHeight="1" x14ac:dyDescent="0.2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</row>
    <row r="686" spans="1:31" ht="12.75" customHeight="1" x14ac:dyDescent="0.2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</row>
    <row r="687" spans="1:31" ht="12.75" customHeight="1" x14ac:dyDescent="0.2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</row>
    <row r="688" spans="1:31" ht="12.75" customHeight="1" x14ac:dyDescent="0.2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</row>
    <row r="689" spans="1:31" ht="12.75" customHeight="1" x14ac:dyDescent="0.2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</row>
    <row r="690" spans="1:31" ht="12.75" customHeight="1" x14ac:dyDescent="0.2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</row>
    <row r="691" spans="1:31" ht="12.75" customHeight="1" x14ac:dyDescent="0.2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</row>
    <row r="692" spans="1:31" ht="12.75" customHeight="1" x14ac:dyDescent="0.2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</row>
    <row r="693" spans="1:31" ht="12.75" customHeight="1" x14ac:dyDescent="0.2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</row>
    <row r="694" spans="1:31" ht="12.75" customHeight="1" x14ac:dyDescent="0.2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</row>
    <row r="695" spans="1:31" ht="12.75" customHeight="1" x14ac:dyDescent="0.2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</row>
    <row r="696" spans="1:31" ht="12.75" customHeight="1" x14ac:dyDescent="0.2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</row>
    <row r="697" spans="1:31" ht="12.75" customHeight="1" x14ac:dyDescent="0.2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</row>
    <row r="698" spans="1:31" ht="12.75" customHeight="1" x14ac:dyDescent="0.2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</row>
    <row r="699" spans="1:31" ht="12.75" customHeight="1" x14ac:dyDescent="0.2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</row>
    <row r="700" spans="1:31" ht="12.75" customHeight="1" x14ac:dyDescent="0.2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</row>
    <row r="701" spans="1:31" ht="12.75" customHeight="1" x14ac:dyDescent="0.2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</row>
    <row r="702" spans="1:31" ht="12.75" customHeight="1" x14ac:dyDescent="0.2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</row>
    <row r="703" spans="1:31" ht="12.75" customHeight="1" x14ac:dyDescent="0.2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</row>
    <row r="704" spans="1:31" ht="12.75" customHeight="1" x14ac:dyDescent="0.2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</row>
    <row r="705" spans="1:31" ht="12.75" customHeight="1" x14ac:dyDescent="0.2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</row>
    <row r="706" spans="1:31" ht="12.75" customHeight="1" x14ac:dyDescent="0.2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</row>
    <row r="707" spans="1:31" ht="12.75" customHeight="1" x14ac:dyDescent="0.2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</row>
    <row r="708" spans="1:31" ht="12.75" customHeight="1" x14ac:dyDescent="0.2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</row>
    <row r="709" spans="1:31" ht="12.75" customHeight="1" x14ac:dyDescent="0.2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</row>
    <row r="710" spans="1:31" ht="12.75" customHeight="1" x14ac:dyDescent="0.2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</row>
    <row r="711" spans="1:31" ht="12.75" customHeight="1" x14ac:dyDescent="0.2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</row>
    <row r="712" spans="1:31" ht="12.75" customHeight="1" x14ac:dyDescent="0.2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</row>
    <row r="713" spans="1:31" ht="12.75" customHeight="1" x14ac:dyDescent="0.2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</row>
    <row r="714" spans="1:31" ht="12.75" customHeight="1" x14ac:dyDescent="0.2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</row>
    <row r="715" spans="1:31" ht="12.75" customHeight="1" x14ac:dyDescent="0.2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</row>
    <row r="716" spans="1:31" ht="12.75" customHeight="1" x14ac:dyDescent="0.2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</row>
    <row r="717" spans="1:31" ht="12.75" customHeight="1" x14ac:dyDescent="0.2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</row>
    <row r="718" spans="1:31" ht="12.75" customHeight="1" x14ac:dyDescent="0.2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</row>
    <row r="719" spans="1:31" ht="12.75" customHeight="1" x14ac:dyDescent="0.2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</row>
    <row r="720" spans="1:31" ht="12.75" customHeight="1" x14ac:dyDescent="0.2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</row>
    <row r="721" spans="1:31" ht="12.75" customHeight="1" x14ac:dyDescent="0.2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</row>
    <row r="722" spans="1:31" ht="12.75" customHeight="1" x14ac:dyDescent="0.2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</row>
    <row r="723" spans="1:31" ht="12.75" customHeight="1" x14ac:dyDescent="0.2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</row>
    <row r="724" spans="1:31" ht="12.75" customHeight="1" x14ac:dyDescent="0.2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</row>
    <row r="725" spans="1:31" ht="12.75" customHeight="1" x14ac:dyDescent="0.2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</row>
    <row r="726" spans="1:31" ht="12.75" customHeight="1" x14ac:dyDescent="0.2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</row>
    <row r="727" spans="1:31" ht="12.75" customHeight="1" x14ac:dyDescent="0.2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</row>
    <row r="728" spans="1:31" ht="12.75" customHeight="1" x14ac:dyDescent="0.2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</row>
    <row r="729" spans="1:31" ht="12.75" customHeight="1" x14ac:dyDescent="0.2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</row>
    <row r="730" spans="1:31" ht="12.75" customHeight="1" x14ac:dyDescent="0.2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</row>
    <row r="731" spans="1:31" ht="12.75" customHeight="1" x14ac:dyDescent="0.2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</row>
    <row r="732" spans="1:31" ht="12.75" customHeight="1" x14ac:dyDescent="0.2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</row>
    <row r="733" spans="1:31" ht="12.75" customHeight="1" x14ac:dyDescent="0.2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</row>
    <row r="734" spans="1:31" ht="12.75" customHeight="1" x14ac:dyDescent="0.2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</row>
    <row r="735" spans="1:31" ht="12.75" customHeight="1" x14ac:dyDescent="0.2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</row>
    <row r="736" spans="1:31" ht="12.75" customHeight="1" x14ac:dyDescent="0.2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</row>
    <row r="737" spans="1:31" ht="12.75" customHeight="1" x14ac:dyDescent="0.2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</row>
    <row r="738" spans="1:31" ht="12.75" customHeight="1" x14ac:dyDescent="0.2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</row>
    <row r="739" spans="1:31" ht="12.75" customHeight="1" x14ac:dyDescent="0.2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</row>
    <row r="740" spans="1:31" ht="12.75" customHeight="1" x14ac:dyDescent="0.2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</row>
    <row r="741" spans="1:31" ht="12.75" customHeight="1" x14ac:dyDescent="0.2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</row>
    <row r="742" spans="1:31" ht="12.75" customHeight="1" x14ac:dyDescent="0.2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</row>
    <row r="743" spans="1:31" ht="12.75" customHeight="1" x14ac:dyDescent="0.2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</row>
    <row r="744" spans="1:31" ht="12.75" customHeight="1" x14ac:dyDescent="0.2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</row>
    <row r="745" spans="1:31" ht="12.75" customHeight="1" x14ac:dyDescent="0.2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</row>
    <row r="746" spans="1:31" ht="12.75" customHeight="1" x14ac:dyDescent="0.2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</row>
    <row r="747" spans="1:31" ht="12.75" customHeight="1" x14ac:dyDescent="0.2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</row>
    <row r="748" spans="1:31" ht="12.75" customHeight="1" x14ac:dyDescent="0.2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  <c r="AD748" s="135"/>
      <c r="AE748" s="135"/>
    </row>
    <row r="749" spans="1:31" ht="12.75" customHeight="1" x14ac:dyDescent="0.2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  <c r="AA749" s="135"/>
      <c r="AB749" s="135"/>
      <c r="AC749" s="135"/>
      <c r="AD749" s="135"/>
      <c r="AE749" s="135"/>
    </row>
    <row r="750" spans="1:31" ht="12.75" customHeight="1" x14ac:dyDescent="0.2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  <c r="AA750" s="135"/>
      <c r="AB750" s="135"/>
      <c r="AC750" s="135"/>
      <c r="AD750" s="135"/>
      <c r="AE750" s="135"/>
    </row>
    <row r="751" spans="1:31" ht="12.75" customHeight="1" x14ac:dyDescent="0.2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  <c r="AA751" s="135"/>
      <c r="AB751" s="135"/>
      <c r="AC751" s="135"/>
      <c r="AD751" s="135"/>
      <c r="AE751" s="135"/>
    </row>
    <row r="752" spans="1:31" ht="12.75" customHeight="1" x14ac:dyDescent="0.2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  <c r="AA752" s="135"/>
      <c r="AB752" s="135"/>
      <c r="AC752" s="135"/>
      <c r="AD752" s="135"/>
      <c r="AE752" s="135"/>
    </row>
    <row r="753" spans="1:31" ht="12.75" customHeight="1" x14ac:dyDescent="0.2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  <c r="AA753" s="135"/>
      <c r="AB753" s="135"/>
      <c r="AC753" s="135"/>
      <c r="AD753" s="135"/>
      <c r="AE753" s="135"/>
    </row>
    <row r="754" spans="1:31" ht="12.75" customHeight="1" x14ac:dyDescent="0.2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  <c r="AA754" s="135"/>
      <c r="AB754" s="135"/>
      <c r="AC754" s="135"/>
      <c r="AD754" s="135"/>
      <c r="AE754" s="135"/>
    </row>
    <row r="755" spans="1:31" ht="12.75" customHeight="1" x14ac:dyDescent="0.2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  <c r="AA755" s="135"/>
      <c r="AB755" s="135"/>
      <c r="AC755" s="135"/>
      <c r="AD755" s="135"/>
      <c r="AE755" s="135"/>
    </row>
    <row r="756" spans="1:31" ht="12.75" customHeight="1" x14ac:dyDescent="0.2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  <c r="AA756" s="135"/>
      <c r="AB756" s="135"/>
      <c r="AC756" s="135"/>
      <c r="AD756" s="135"/>
      <c r="AE756" s="135"/>
    </row>
    <row r="757" spans="1:31" ht="12.75" customHeight="1" x14ac:dyDescent="0.2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  <c r="AA757" s="135"/>
      <c r="AB757" s="135"/>
      <c r="AC757" s="135"/>
      <c r="AD757" s="135"/>
      <c r="AE757" s="135"/>
    </row>
    <row r="758" spans="1:31" ht="12.75" customHeight="1" x14ac:dyDescent="0.2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  <c r="AA758" s="135"/>
      <c r="AB758" s="135"/>
      <c r="AC758" s="135"/>
      <c r="AD758" s="135"/>
      <c r="AE758" s="135"/>
    </row>
    <row r="759" spans="1:31" ht="12.75" customHeight="1" x14ac:dyDescent="0.2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  <c r="AA759" s="135"/>
      <c r="AB759" s="135"/>
      <c r="AC759" s="135"/>
      <c r="AD759" s="135"/>
      <c r="AE759" s="135"/>
    </row>
    <row r="760" spans="1:31" ht="12.75" customHeight="1" x14ac:dyDescent="0.2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  <c r="AA760" s="135"/>
      <c r="AB760" s="135"/>
      <c r="AC760" s="135"/>
      <c r="AD760" s="135"/>
      <c r="AE760" s="135"/>
    </row>
    <row r="761" spans="1:31" ht="12.75" customHeight="1" x14ac:dyDescent="0.2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  <c r="AA761" s="135"/>
      <c r="AB761" s="135"/>
      <c r="AC761" s="135"/>
      <c r="AD761" s="135"/>
      <c r="AE761" s="135"/>
    </row>
    <row r="762" spans="1:31" ht="12.75" customHeight="1" x14ac:dyDescent="0.2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  <c r="AA762" s="135"/>
      <c r="AB762" s="135"/>
      <c r="AC762" s="135"/>
      <c r="AD762" s="135"/>
      <c r="AE762" s="135"/>
    </row>
    <row r="763" spans="1:31" ht="12.75" customHeight="1" x14ac:dyDescent="0.2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  <c r="AA763" s="135"/>
      <c r="AB763" s="135"/>
      <c r="AC763" s="135"/>
      <c r="AD763" s="135"/>
      <c r="AE763" s="135"/>
    </row>
    <row r="764" spans="1:31" ht="12.75" customHeight="1" x14ac:dyDescent="0.2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  <c r="AA764" s="135"/>
      <c r="AB764" s="135"/>
      <c r="AC764" s="135"/>
      <c r="AD764" s="135"/>
      <c r="AE764" s="135"/>
    </row>
    <row r="765" spans="1:31" ht="12.75" customHeight="1" x14ac:dyDescent="0.2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  <c r="AA765" s="135"/>
      <c r="AB765" s="135"/>
      <c r="AC765" s="135"/>
      <c r="AD765" s="135"/>
      <c r="AE765" s="135"/>
    </row>
    <row r="766" spans="1:31" ht="12.75" customHeight="1" x14ac:dyDescent="0.2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  <c r="AA766" s="135"/>
      <c r="AB766" s="135"/>
      <c r="AC766" s="135"/>
      <c r="AD766" s="135"/>
      <c r="AE766" s="135"/>
    </row>
    <row r="767" spans="1:31" ht="12.75" customHeight="1" x14ac:dyDescent="0.2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  <c r="AA767" s="135"/>
      <c r="AB767" s="135"/>
      <c r="AC767" s="135"/>
      <c r="AD767" s="135"/>
      <c r="AE767" s="135"/>
    </row>
    <row r="768" spans="1:31" ht="12.75" customHeight="1" x14ac:dyDescent="0.2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  <c r="AA768" s="135"/>
      <c r="AB768" s="135"/>
      <c r="AC768" s="135"/>
      <c r="AD768" s="135"/>
      <c r="AE768" s="135"/>
    </row>
    <row r="769" spans="1:31" ht="12.75" customHeight="1" x14ac:dyDescent="0.2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  <c r="AA769" s="135"/>
      <c r="AB769" s="135"/>
      <c r="AC769" s="135"/>
      <c r="AD769" s="135"/>
      <c r="AE769" s="135"/>
    </row>
    <row r="770" spans="1:31" ht="12.75" customHeight="1" x14ac:dyDescent="0.2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  <c r="AA770" s="135"/>
      <c r="AB770" s="135"/>
      <c r="AC770" s="135"/>
      <c r="AD770" s="135"/>
      <c r="AE770" s="135"/>
    </row>
    <row r="771" spans="1:31" ht="12.75" customHeight="1" x14ac:dyDescent="0.2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  <c r="AA771" s="135"/>
      <c r="AB771" s="135"/>
      <c r="AC771" s="135"/>
      <c r="AD771" s="135"/>
      <c r="AE771" s="135"/>
    </row>
    <row r="772" spans="1:31" ht="12.75" customHeight="1" x14ac:dyDescent="0.2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  <c r="AA772" s="135"/>
      <c r="AB772" s="135"/>
      <c r="AC772" s="135"/>
      <c r="AD772" s="135"/>
      <c r="AE772" s="135"/>
    </row>
    <row r="773" spans="1:31" ht="12.75" customHeight="1" x14ac:dyDescent="0.2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  <c r="AA773" s="135"/>
      <c r="AB773" s="135"/>
      <c r="AC773" s="135"/>
      <c r="AD773" s="135"/>
      <c r="AE773" s="135"/>
    </row>
    <row r="774" spans="1:31" ht="12.75" customHeight="1" x14ac:dyDescent="0.2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  <c r="AA774" s="135"/>
      <c r="AB774" s="135"/>
      <c r="AC774" s="135"/>
      <c r="AD774" s="135"/>
      <c r="AE774" s="135"/>
    </row>
    <row r="775" spans="1:31" ht="12.75" customHeight="1" x14ac:dyDescent="0.2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  <c r="AD775" s="135"/>
      <c r="AE775" s="135"/>
    </row>
    <row r="776" spans="1:31" ht="12.75" customHeight="1" x14ac:dyDescent="0.2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  <c r="AA776" s="135"/>
      <c r="AB776" s="135"/>
      <c r="AC776" s="135"/>
      <c r="AD776" s="135"/>
      <c r="AE776" s="135"/>
    </row>
    <row r="777" spans="1:31" ht="12.75" customHeight="1" x14ac:dyDescent="0.2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  <c r="AA777" s="135"/>
      <c r="AB777" s="135"/>
      <c r="AC777" s="135"/>
      <c r="AD777" s="135"/>
      <c r="AE777" s="135"/>
    </row>
    <row r="778" spans="1:31" ht="12.75" customHeight="1" x14ac:dyDescent="0.2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  <c r="AA778" s="135"/>
      <c r="AB778" s="135"/>
      <c r="AC778" s="135"/>
      <c r="AD778" s="135"/>
      <c r="AE778" s="135"/>
    </row>
    <row r="779" spans="1:31" ht="12.75" customHeight="1" x14ac:dyDescent="0.2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  <c r="AA779" s="135"/>
      <c r="AB779" s="135"/>
      <c r="AC779" s="135"/>
      <c r="AD779" s="135"/>
      <c r="AE779" s="135"/>
    </row>
    <row r="780" spans="1:31" ht="12.75" customHeight="1" x14ac:dyDescent="0.2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  <c r="AA780" s="135"/>
      <c r="AB780" s="135"/>
      <c r="AC780" s="135"/>
      <c r="AD780" s="135"/>
      <c r="AE780" s="135"/>
    </row>
    <row r="781" spans="1:31" ht="12.75" customHeight="1" x14ac:dyDescent="0.2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  <c r="AA781" s="135"/>
      <c r="AB781" s="135"/>
      <c r="AC781" s="135"/>
      <c r="AD781" s="135"/>
      <c r="AE781" s="135"/>
    </row>
    <row r="782" spans="1:31" ht="12.75" customHeight="1" x14ac:dyDescent="0.2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  <c r="AA782" s="135"/>
      <c r="AB782" s="135"/>
      <c r="AC782" s="135"/>
      <c r="AD782" s="135"/>
      <c r="AE782" s="135"/>
    </row>
    <row r="783" spans="1:31" ht="12.75" customHeight="1" x14ac:dyDescent="0.2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  <c r="AA783" s="135"/>
      <c r="AB783" s="135"/>
      <c r="AC783" s="135"/>
      <c r="AD783" s="135"/>
      <c r="AE783" s="135"/>
    </row>
    <row r="784" spans="1:31" ht="12.75" customHeight="1" x14ac:dyDescent="0.2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  <c r="AA784" s="135"/>
      <c r="AB784" s="135"/>
      <c r="AC784" s="135"/>
      <c r="AD784" s="135"/>
      <c r="AE784" s="135"/>
    </row>
    <row r="785" spans="1:31" ht="12.75" customHeight="1" x14ac:dyDescent="0.2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  <c r="AA785" s="135"/>
      <c r="AB785" s="135"/>
      <c r="AC785" s="135"/>
      <c r="AD785" s="135"/>
      <c r="AE785" s="135"/>
    </row>
    <row r="786" spans="1:31" ht="12.75" customHeight="1" x14ac:dyDescent="0.2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  <c r="AA786" s="135"/>
      <c r="AB786" s="135"/>
      <c r="AC786" s="135"/>
      <c r="AD786" s="135"/>
      <c r="AE786" s="135"/>
    </row>
    <row r="787" spans="1:31" ht="12.75" customHeight="1" x14ac:dyDescent="0.2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  <c r="AA787" s="135"/>
      <c r="AB787" s="135"/>
      <c r="AC787" s="135"/>
      <c r="AD787" s="135"/>
      <c r="AE787" s="135"/>
    </row>
    <row r="788" spans="1:31" ht="12.75" customHeight="1" x14ac:dyDescent="0.2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  <c r="AA788" s="135"/>
      <c r="AB788" s="135"/>
      <c r="AC788" s="135"/>
      <c r="AD788" s="135"/>
      <c r="AE788" s="135"/>
    </row>
    <row r="789" spans="1:31" ht="12.75" customHeight="1" x14ac:dyDescent="0.2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  <c r="AA789" s="135"/>
      <c r="AB789" s="135"/>
      <c r="AC789" s="135"/>
      <c r="AD789" s="135"/>
      <c r="AE789" s="135"/>
    </row>
    <row r="790" spans="1:31" ht="12.75" customHeight="1" x14ac:dyDescent="0.2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  <c r="AA790" s="135"/>
      <c r="AB790" s="135"/>
      <c r="AC790" s="135"/>
      <c r="AD790" s="135"/>
      <c r="AE790" s="135"/>
    </row>
    <row r="791" spans="1:31" ht="12.75" customHeight="1" x14ac:dyDescent="0.2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  <c r="AA791" s="135"/>
      <c r="AB791" s="135"/>
      <c r="AC791" s="135"/>
      <c r="AD791" s="135"/>
      <c r="AE791" s="135"/>
    </row>
    <row r="792" spans="1:31" ht="12.75" customHeight="1" x14ac:dyDescent="0.2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  <c r="AA792" s="135"/>
      <c r="AB792" s="135"/>
      <c r="AC792" s="135"/>
      <c r="AD792" s="135"/>
      <c r="AE792" s="135"/>
    </row>
    <row r="793" spans="1:31" ht="12.75" customHeight="1" x14ac:dyDescent="0.2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  <c r="AA793" s="135"/>
      <c r="AB793" s="135"/>
      <c r="AC793" s="135"/>
      <c r="AD793" s="135"/>
      <c r="AE793" s="135"/>
    </row>
    <row r="794" spans="1:31" ht="12.75" customHeight="1" x14ac:dyDescent="0.2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  <c r="AA794" s="135"/>
      <c r="AB794" s="135"/>
      <c r="AC794" s="135"/>
      <c r="AD794" s="135"/>
      <c r="AE794" s="135"/>
    </row>
    <row r="795" spans="1:31" ht="12.75" customHeight="1" x14ac:dyDescent="0.2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  <c r="AA795" s="135"/>
      <c r="AB795" s="135"/>
      <c r="AC795" s="135"/>
      <c r="AD795" s="135"/>
      <c r="AE795" s="135"/>
    </row>
    <row r="796" spans="1:31" ht="12.75" customHeight="1" x14ac:dyDescent="0.2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  <c r="AA796" s="135"/>
      <c r="AB796" s="135"/>
      <c r="AC796" s="135"/>
      <c r="AD796" s="135"/>
      <c r="AE796" s="135"/>
    </row>
    <row r="797" spans="1:31" ht="12.75" customHeight="1" x14ac:dyDescent="0.2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  <c r="AA797" s="135"/>
      <c r="AB797" s="135"/>
      <c r="AC797" s="135"/>
      <c r="AD797" s="135"/>
      <c r="AE797" s="135"/>
    </row>
    <row r="798" spans="1:31" ht="12.75" customHeight="1" x14ac:dyDescent="0.2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  <c r="AA798" s="135"/>
      <c r="AB798" s="135"/>
      <c r="AC798" s="135"/>
      <c r="AD798" s="135"/>
      <c r="AE798" s="135"/>
    </row>
    <row r="799" spans="1:31" ht="12.75" customHeight="1" x14ac:dyDescent="0.2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  <c r="AA799" s="135"/>
      <c r="AB799" s="135"/>
      <c r="AC799" s="135"/>
      <c r="AD799" s="135"/>
      <c r="AE799" s="135"/>
    </row>
    <row r="800" spans="1:31" ht="12.75" customHeight="1" x14ac:dyDescent="0.2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  <c r="AA800" s="135"/>
      <c r="AB800" s="135"/>
      <c r="AC800" s="135"/>
      <c r="AD800" s="135"/>
      <c r="AE800" s="135"/>
    </row>
    <row r="801" spans="1:31" ht="12.75" customHeight="1" x14ac:dyDescent="0.2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  <c r="AA801" s="135"/>
      <c r="AB801" s="135"/>
      <c r="AC801" s="135"/>
      <c r="AD801" s="135"/>
      <c r="AE801" s="135"/>
    </row>
    <row r="802" spans="1:31" ht="12.75" customHeight="1" x14ac:dyDescent="0.2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  <c r="AA802" s="135"/>
      <c r="AB802" s="135"/>
      <c r="AC802" s="135"/>
      <c r="AD802" s="135"/>
      <c r="AE802" s="135"/>
    </row>
    <row r="803" spans="1:31" ht="12.75" customHeight="1" x14ac:dyDescent="0.2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  <c r="AA803" s="135"/>
      <c r="AB803" s="135"/>
      <c r="AC803" s="135"/>
      <c r="AD803" s="135"/>
      <c r="AE803" s="135"/>
    </row>
    <row r="804" spans="1:31" ht="12.75" customHeight="1" x14ac:dyDescent="0.2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  <c r="AA804" s="135"/>
      <c r="AB804" s="135"/>
      <c r="AC804" s="135"/>
      <c r="AD804" s="135"/>
      <c r="AE804" s="135"/>
    </row>
    <row r="805" spans="1:31" ht="12.75" customHeight="1" x14ac:dyDescent="0.2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  <c r="AA805" s="135"/>
      <c r="AB805" s="135"/>
      <c r="AC805" s="135"/>
      <c r="AD805" s="135"/>
      <c r="AE805" s="135"/>
    </row>
    <row r="806" spans="1:31" ht="12.75" customHeight="1" x14ac:dyDescent="0.2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  <c r="AA806" s="135"/>
      <c r="AB806" s="135"/>
      <c r="AC806" s="135"/>
      <c r="AD806" s="135"/>
      <c r="AE806" s="135"/>
    </row>
    <row r="807" spans="1:31" ht="12.75" customHeight="1" x14ac:dyDescent="0.2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  <c r="AA807" s="135"/>
      <c r="AB807" s="135"/>
      <c r="AC807" s="135"/>
      <c r="AD807" s="135"/>
      <c r="AE807" s="135"/>
    </row>
    <row r="808" spans="1:31" ht="12.75" customHeight="1" x14ac:dyDescent="0.2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  <c r="AA808" s="135"/>
      <c r="AB808" s="135"/>
      <c r="AC808" s="135"/>
      <c r="AD808" s="135"/>
      <c r="AE808" s="135"/>
    </row>
    <row r="809" spans="1:31" ht="12.75" customHeight="1" x14ac:dyDescent="0.2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  <c r="AA809" s="135"/>
      <c r="AB809" s="135"/>
      <c r="AC809" s="135"/>
      <c r="AD809" s="135"/>
      <c r="AE809" s="135"/>
    </row>
    <row r="810" spans="1:31" ht="12.75" customHeight="1" x14ac:dyDescent="0.2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  <c r="AA810" s="135"/>
      <c r="AB810" s="135"/>
      <c r="AC810" s="135"/>
      <c r="AD810" s="135"/>
      <c r="AE810" s="135"/>
    </row>
    <row r="811" spans="1:31" ht="12.75" customHeight="1" x14ac:dyDescent="0.2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  <c r="AA811" s="135"/>
      <c r="AB811" s="135"/>
      <c r="AC811" s="135"/>
      <c r="AD811" s="135"/>
      <c r="AE811" s="135"/>
    </row>
    <row r="812" spans="1:31" ht="12.75" customHeight="1" x14ac:dyDescent="0.2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  <c r="AA812" s="135"/>
      <c r="AB812" s="135"/>
      <c r="AC812" s="135"/>
      <c r="AD812" s="135"/>
      <c r="AE812" s="135"/>
    </row>
    <row r="813" spans="1:31" ht="12.75" customHeight="1" x14ac:dyDescent="0.2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  <c r="AA813" s="135"/>
      <c r="AB813" s="135"/>
      <c r="AC813" s="135"/>
      <c r="AD813" s="135"/>
      <c r="AE813" s="135"/>
    </row>
    <row r="814" spans="1:31" ht="12.75" customHeight="1" x14ac:dyDescent="0.2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  <c r="AA814" s="135"/>
      <c r="AB814" s="135"/>
      <c r="AC814" s="135"/>
      <c r="AD814" s="135"/>
      <c r="AE814" s="135"/>
    </row>
    <row r="815" spans="1:31" ht="12.75" customHeight="1" x14ac:dyDescent="0.2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  <c r="AA815" s="135"/>
      <c r="AB815" s="135"/>
      <c r="AC815" s="135"/>
      <c r="AD815" s="135"/>
      <c r="AE815" s="135"/>
    </row>
    <row r="816" spans="1:31" ht="12.75" customHeight="1" x14ac:dyDescent="0.2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  <c r="AA816" s="135"/>
      <c r="AB816" s="135"/>
      <c r="AC816" s="135"/>
      <c r="AD816" s="135"/>
      <c r="AE816" s="135"/>
    </row>
    <row r="817" spans="1:31" ht="12.75" customHeight="1" x14ac:dyDescent="0.2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  <c r="AA817" s="135"/>
      <c r="AB817" s="135"/>
      <c r="AC817" s="135"/>
      <c r="AD817" s="135"/>
      <c r="AE817" s="135"/>
    </row>
    <row r="818" spans="1:31" ht="12.75" customHeight="1" x14ac:dyDescent="0.2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  <c r="AA818" s="135"/>
      <c r="AB818" s="135"/>
      <c r="AC818" s="135"/>
      <c r="AD818" s="135"/>
      <c r="AE818" s="135"/>
    </row>
    <row r="819" spans="1:31" ht="12.75" customHeight="1" x14ac:dyDescent="0.2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  <c r="AA819" s="135"/>
      <c r="AB819" s="135"/>
      <c r="AC819" s="135"/>
      <c r="AD819" s="135"/>
      <c r="AE819" s="135"/>
    </row>
    <row r="820" spans="1:31" ht="12.75" customHeight="1" x14ac:dyDescent="0.2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  <c r="AA820" s="135"/>
      <c r="AB820" s="135"/>
      <c r="AC820" s="135"/>
      <c r="AD820" s="135"/>
      <c r="AE820" s="135"/>
    </row>
    <row r="821" spans="1:31" ht="12.75" customHeight="1" x14ac:dyDescent="0.2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  <c r="AA821" s="135"/>
      <c r="AB821" s="135"/>
      <c r="AC821" s="135"/>
      <c r="AD821" s="135"/>
      <c r="AE821" s="135"/>
    </row>
    <row r="822" spans="1:31" ht="12.75" customHeight="1" x14ac:dyDescent="0.2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  <c r="AA822" s="135"/>
      <c r="AB822" s="135"/>
      <c r="AC822" s="135"/>
      <c r="AD822" s="135"/>
      <c r="AE822" s="135"/>
    </row>
    <row r="823" spans="1:31" ht="12.75" customHeight="1" x14ac:dyDescent="0.2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  <c r="AA823" s="135"/>
      <c r="AB823" s="135"/>
      <c r="AC823" s="135"/>
      <c r="AD823" s="135"/>
      <c r="AE823" s="135"/>
    </row>
    <row r="824" spans="1:31" ht="12.75" customHeight="1" x14ac:dyDescent="0.2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  <c r="AA824" s="135"/>
      <c r="AB824" s="135"/>
      <c r="AC824" s="135"/>
      <c r="AD824" s="135"/>
      <c r="AE824" s="135"/>
    </row>
    <row r="825" spans="1:31" ht="12.75" customHeight="1" x14ac:dyDescent="0.2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  <c r="AA825" s="135"/>
      <c r="AB825" s="135"/>
      <c r="AC825" s="135"/>
      <c r="AD825" s="135"/>
      <c r="AE825" s="135"/>
    </row>
    <row r="826" spans="1:31" ht="12.75" customHeight="1" x14ac:dyDescent="0.2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  <c r="AA826" s="135"/>
      <c r="AB826" s="135"/>
      <c r="AC826" s="135"/>
      <c r="AD826" s="135"/>
      <c r="AE826" s="135"/>
    </row>
    <row r="827" spans="1:31" ht="12.75" customHeight="1" x14ac:dyDescent="0.2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  <c r="AA827" s="135"/>
      <c r="AB827" s="135"/>
      <c r="AC827" s="135"/>
      <c r="AD827" s="135"/>
      <c r="AE827" s="135"/>
    </row>
    <row r="828" spans="1:31" ht="12.75" customHeight="1" x14ac:dyDescent="0.2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  <c r="AA828" s="135"/>
      <c r="AB828" s="135"/>
      <c r="AC828" s="135"/>
      <c r="AD828" s="135"/>
      <c r="AE828" s="135"/>
    </row>
    <row r="829" spans="1:31" ht="12.75" customHeight="1" x14ac:dyDescent="0.2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  <c r="AA829" s="135"/>
      <c r="AB829" s="135"/>
      <c r="AC829" s="135"/>
      <c r="AD829" s="135"/>
      <c r="AE829" s="135"/>
    </row>
    <row r="830" spans="1:31" ht="12.75" customHeight="1" x14ac:dyDescent="0.2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  <c r="AA830" s="135"/>
      <c r="AB830" s="135"/>
      <c r="AC830" s="135"/>
      <c r="AD830" s="135"/>
      <c r="AE830" s="135"/>
    </row>
    <row r="831" spans="1:31" ht="12.75" customHeight="1" x14ac:dyDescent="0.2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  <c r="AA831" s="135"/>
      <c r="AB831" s="135"/>
      <c r="AC831" s="135"/>
      <c r="AD831" s="135"/>
      <c r="AE831" s="135"/>
    </row>
    <row r="832" spans="1:31" ht="12.75" customHeight="1" x14ac:dyDescent="0.2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  <c r="AA832" s="135"/>
      <c r="AB832" s="135"/>
      <c r="AC832" s="135"/>
      <c r="AD832" s="135"/>
      <c r="AE832" s="135"/>
    </row>
    <row r="833" spans="1:31" ht="12.75" customHeight="1" x14ac:dyDescent="0.2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  <c r="AA833" s="135"/>
      <c r="AB833" s="135"/>
      <c r="AC833" s="135"/>
      <c r="AD833" s="135"/>
      <c r="AE833" s="135"/>
    </row>
    <row r="834" spans="1:31" ht="12.75" customHeight="1" x14ac:dyDescent="0.2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  <c r="AA834" s="135"/>
      <c r="AB834" s="135"/>
      <c r="AC834" s="135"/>
      <c r="AD834" s="135"/>
      <c r="AE834" s="135"/>
    </row>
    <row r="835" spans="1:31" ht="12.75" customHeight="1" x14ac:dyDescent="0.2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  <c r="AA835" s="135"/>
      <c r="AB835" s="135"/>
      <c r="AC835" s="135"/>
      <c r="AD835" s="135"/>
      <c r="AE835" s="135"/>
    </row>
    <row r="836" spans="1:31" ht="12.75" customHeight="1" x14ac:dyDescent="0.2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  <c r="AA836" s="135"/>
      <c r="AB836" s="135"/>
      <c r="AC836" s="135"/>
      <c r="AD836" s="135"/>
      <c r="AE836" s="135"/>
    </row>
    <row r="837" spans="1:31" ht="12.75" customHeight="1" x14ac:dyDescent="0.2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  <c r="AA837" s="135"/>
      <c r="AB837" s="135"/>
      <c r="AC837" s="135"/>
      <c r="AD837" s="135"/>
      <c r="AE837" s="135"/>
    </row>
    <row r="838" spans="1:31" ht="12.75" customHeight="1" x14ac:dyDescent="0.2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  <c r="AA838" s="135"/>
      <c r="AB838" s="135"/>
      <c r="AC838" s="135"/>
      <c r="AD838" s="135"/>
      <c r="AE838" s="135"/>
    </row>
    <row r="839" spans="1:31" ht="12.75" customHeight="1" x14ac:dyDescent="0.2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  <c r="AA839" s="135"/>
      <c r="AB839" s="135"/>
      <c r="AC839" s="135"/>
      <c r="AD839" s="135"/>
      <c r="AE839" s="135"/>
    </row>
    <row r="840" spans="1:31" ht="12.75" customHeight="1" x14ac:dyDescent="0.2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  <c r="AA840" s="135"/>
      <c r="AB840" s="135"/>
      <c r="AC840" s="135"/>
      <c r="AD840" s="135"/>
      <c r="AE840" s="135"/>
    </row>
    <row r="841" spans="1:31" ht="12.75" customHeight="1" x14ac:dyDescent="0.2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  <c r="AA841" s="135"/>
      <c r="AB841" s="135"/>
      <c r="AC841" s="135"/>
      <c r="AD841" s="135"/>
      <c r="AE841" s="135"/>
    </row>
    <row r="842" spans="1:31" ht="12.75" customHeight="1" x14ac:dyDescent="0.2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  <c r="AA842" s="135"/>
      <c r="AB842" s="135"/>
      <c r="AC842" s="135"/>
      <c r="AD842" s="135"/>
      <c r="AE842" s="135"/>
    </row>
    <row r="843" spans="1:31" ht="12.75" customHeight="1" x14ac:dyDescent="0.2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  <c r="AA843" s="135"/>
      <c r="AB843" s="135"/>
      <c r="AC843" s="135"/>
      <c r="AD843" s="135"/>
      <c r="AE843" s="135"/>
    </row>
    <row r="844" spans="1:31" ht="12.75" customHeight="1" x14ac:dyDescent="0.2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  <c r="AA844" s="135"/>
      <c r="AB844" s="135"/>
      <c r="AC844" s="135"/>
      <c r="AD844" s="135"/>
      <c r="AE844" s="135"/>
    </row>
    <row r="845" spans="1:31" ht="12.75" customHeight="1" x14ac:dyDescent="0.2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  <c r="AA845" s="135"/>
      <c r="AB845" s="135"/>
      <c r="AC845" s="135"/>
      <c r="AD845" s="135"/>
      <c r="AE845" s="135"/>
    </row>
    <row r="846" spans="1:31" ht="12.75" customHeight="1" x14ac:dyDescent="0.2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  <c r="AA846" s="135"/>
      <c r="AB846" s="135"/>
      <c r="AC846" s="135"/>
      <c r="AD846" s="135"/>
      <c r="AE846" s="135"/>
    </row>
    <row r="847" spans="1:31" ht="12.75" customHeight="1" x14ac:dyDescent="0.2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  <c r="AA847" s="135"/>
      <c r="AB847" s="135"/>
      <c r="AC847" s="135"/>
      <c r="AD847" s="135"/>
      <c r="AE847" s="135"/>
    </row>
    <row r="848" spans="1:31" ht="12.75" customHeight="1" x14ac:dyDescent="0.2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  <c r="AA848" s="135"/>
      <c r="AB848" s="135"/>
      <c r="AC848" s="135"/>
      <c r="AD848" s="135"/>
      <c r="AE848" s="135"/>
    </row>
    <row r="849" spans="1:31" ht="12.75" customHeight="1" x14ac:dyDescent="0.2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  <c r="AA849" s="135"/>
      <c r="AB849" s="135"/>
      <c r="AC849" s="135"/>
      <c r="AD849" s="135"/>
      <c r="AE849" s="135"/>
    </row>
    <row r="850" spans="1:31" ht="12.75" customHeight="1" x14ac:dyDescent="0.2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  <c r="AA850" s="135"/>
      <c r="AB850" s="135"/>
      <c r="AC850" s="135"/>
      <c r="AD850" s="135"/>
      <c r="AE850" s="135"/>
    </row>
    <row r="851" spans="1:31" ht="12.75" customHeight="1" x14ac:dyDescent="0.2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  <c r="AA851" s="135"/>
      <c r="AB851" s="135"/>
      <c r="AC851" s="135"/>
      <c r="AD851" s="135"/>
      <c r="AE851" s="135"/>
    </row>
    <row r="852" spans="1:31" ht="12.75" customHeight="1" x14ac:dyDescent="0.2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  <c r="AA852" s="135"/>
      <c r="AB852" s="135"/>
      <c r="AC852" s="135"/>
      <c r="AD852" s="135"/>
      <c r="AE852" s="135"/>
    </row>
    <row r="853" spans="1:31" ht="12.75" customHeight="1" x14ac:dyDescent="0.2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  <c r="AA853" s="135"/>
      <c r="AB853" s="135"/>
      <c r="AC853" s="135"/>
      <c r="AD853" s="135"/>
      <c r="AE853" s="135"/>
    </row>
    <row r="854" spans="1:31" ht="12.75" customHeight="1" x14ac:dyDescent="0.2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  <c r="AA854" s="135"/>
      <c r="AB854" s="135"/>
      <c r="AC854" s="135"/>
      <c r="AD854" s="135"/>
      <c r="AE854" s="135"/>
    </row>
    <row r="855" spans="1:31" ht="12.75" customHeight="1" x14ac:dyDescent="0.2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  <c r="AA855" s="135"/>
      <c r="AB855" s="135"/>
      <c r="AC855" s="135"/>
      <c r="AD855" s="135"/>
      <c r="AE855" s="135"/>
    </row>
    <row r="856" spans="1:31" ht="12.75" customHeight="1" x14ac:dyDescent="0.2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  <c r="AA856" s="135"/>
      <c r="AB856" s="135"/>
      <c r="AC856" s="135"/>
      <c r="AD856" s="135"/>
      <c r="AE856" s="135"/>
    </row>
    <row r="857" spans="1:31" ht="12.75" customHeight="1" x14ac:dyDescent="0.2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  <c r="AA857" s="135"/>
      <c r="AB857" s="135"/>
      <c r="AC857" s="135"/>
      <c r="AD857" s="135"/>
      <c r="AE857" s="135"/>
    </row>
    <row r="858" spans="1:31" ht="12.75" customHeight="1" x14ac:dyDescent="0.2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  <c r="AA858" s="135"/>
      <c r="AB858" s="135"/>
      <c r="AC858" s="135"/>
      <c r="AD858" s="135"/>
      <c r="AE858" s="135"/>
    </row>
    <row r="859" spans="1:31" ht="12.75" customHeight="1" x14ac:dyDescent="0.2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  <c r="AA859" s="135"/>
      <c r="AB859" s="135"/>
      <c r="AC859" s="135"/>
      <c r="AD859" s="135"/>
      <c r="AE859" s="135"/>
    </row>
    <row r="860" spans="1:31" ht="12.75" customHeight="1" x14ac:dyDescent="0.2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  <c r="AA860" s="135"/>
      <c r="AB860" s="135"/>
      <c r="AC860" s="135"/>
      <c r="AD860" s="135"/>
      <c r="AE860" s="135"/>
    </row>
    <row r="861" spans="1:31" ht="12.75" customHeight="1" x14ac:dyDescent="0.2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  <c r="AA861" s="135"/>
      <c r="AB861" s="135"/>
      <c r="AC861" s="135"/>
      <c r="AD861" s="135"/>
      <c r="AE861" s="135"/>
    </row>
    <row r="862" spans="1:31" ht="12.75" customHeight="1" x14ac:dyDescent="0.2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  <c r="AA862" s="135"/>
      <c r="AB862" s="135"/>
      <c r="AC862" s="135"/>
      <c r="AD862" s="135"/>
      <c r="AE862" s="135"/>
    </row>
    <row r="863" spans="1:31" ht="12.75" customHeight="1" x14ac:dyDescent="0.2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  <c r="AA863" s="135"/>
      <c r="AB863" s="135"/>
      <c r="AC863" s="135"/>
      <c r="AD863" s="135"/>
      <c r="AE863" s="135"/>
    </row>
    <row r="864" spans="1:31" ht="12.75" customHeight="1" x14ac:dyDescent="0.2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  <c r="AA864" s="135"/>
      <c r="AB864" s="135"/>
      <c r="AC864" s="135"/>
      <c r="AD864" s="135"/>
      <c r="AE864" s="135"/>
    </row>
    <row r="865" spans="1:31" ht="12.75" customHeight="1" x14ac:dyDescent="0.2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  <c r="AA865" s="135"/>
      <c r="AB865" s="135"/>
      <c r="AC865" s="135"/>
      <c r="AD865" s="135"/>
      <c r="AE865" s="135"/>
    </row>
    <row r="866" spans="1:31" ht="12.75" customHeight="1" x14ac:dyDescent="0.2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  <c r="AA866" s="135"/>
      <c r="AB866" s="135"/>
      <c r="AC866" s="135"/>
      <c r="AD866" s="135"/>
      <c r="AE866" s="135"/>
    </row>
    <row r="867" spans="1:31" ht="12.75" customHeight="1" x14ac:dyDescent="0.2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  <c r="AA867" s="135"/>
      <c r="AB867" s="135"/>
      <c r="AC867" s="135"/>
      <c r="AD867" s="135"/>
      <c r="AE867" s="135"/>
    </row>
    <row r="868" spans="1:31" ht="12.75" customHeight="1" x14ac:dyDescent="0.2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  <c r="AA868" s="135"/>
      <c r="AB868" s="135"/>
      <c r="AC868" s="135"/>
      <c r="AD868" s="135"/>
      <c r="AE868" s="135"/>
    </row>
    <row r="869" spans="1:31" ht="12.75" customHeight="1" x14ac:dyDescent="0.2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  <c r="AA869" s="135"/>
      <c r="AB869" s="135"/>
      <c r="AC869" s="135"/>
      <c r="AD869" s="135"/>
      <c r="AE869" s="135"/>
    </row>
    <row r="870" spans="1:31" ht="12.75" customHeight="1" x14ac:dyDescent="0.2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  <c r="AA870" s="135"/>
      <c r="AB870" s="135"/>
      <c r="AC870" s="135"/>
      <c r="AD870" s="135"/>
      <c r="AE870" s="135"/>
    </row>
    <row r="871" spans="1:31" ht="12.75" customHeight="1" x14ac:dyDescent="0.2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  <c r="AA871" s="135"/>
      <c r="AB871" s="135"/>
      <c r="AC871" s="135"/>
      <c r="AD871" s="135"/>
      <c r="AE871" s="135"/>
    </row>
    <row r="872" spans="1:31" ht="12.75" customHeight="1" x14ac:dyDescent="0.2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  <c r="AA872" s="135"/>
      <c r="AB872" s="135"/>
      <c r="AC872" s="135"/>
      <c r="AD872" s="135"/>
      <c r="AE872" s="135"/>
    </row>
    <row r="873" spans="1:31" ht="12.75" customHeight="1" x14ac:dyDescent="0.2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  <c r="AA873" s="135"/>
      <c r="AB873" s="135"/>
      <c r="AC873" s="135"/>
      <c r="AD873" s="135"/>
      <c r="AE873" s="135"/>
    </row>
    <row r="874" spans="1:31" ht="12.75" customHeight="1" x14ac:dyDescent="0.2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  <c r="AA874" s="135"/>
      <c r="AB874" s="135"/>
      <c r="AC874" s="135"/>
      <c r="AD874" s="135"/>
      <c r="AE874" s="135"/>
    </row>
    <row r="875" spans="1:31" ht="12.75" customHeight="1" x14ac:dyDescent="0.2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  <c r="AA875" s="135"/>
      <c r="AB875" s="135"/>
      <c r="AC875" s="135"/>
      <c r="AD875" s="135"/>
      <c r="AE875" s="135"/>
    </row>
    <row r="876" spans="1:31" ht="12.75" customHeight="1" x14ac:dyDescent="0.2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  <c r="AA876" s="135"/>
      <c r="AB876" s="135"/>
      <c r="AC876" s="135"/>
      <c r="AD876" s="135"/>
      <c r="AE876" s="135"/>
    </row>
    <row r="877" spans="1:31" ht="12.75" customHeight="1" x14ac:dyDescent="0.2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  <c r="AA877" s="135"/>
      <c r="AB877" s="135"/>
      <c r="AC877" s="135"/>
      <c r="AD877" s="135"/>
      <c r="AE877" s="135"/>
    </row>
    <row r="878" spans="1:31" ht="12.75" customHeight="1" x14ac:dyDescent="0.2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  <c r="AA878" s="135"/>
      <c r="AB878" s="135"/>
      <c r="AC878" s="135"/>
      <c r="AD878" s="135"/>
      <c r="AE878" s="135"/>
    </row>
    <row r="879" spans="1:31" ht="12.75" customHeight="1" x14ac:dyDescent="0.2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  <c r="AA879" s="135"/>
      <c r="AB879" s="135"/>
      <c r="AC879" s="135"/>
      <c r="AD879" s="135"/>
      <c r="AE879" s="135"/>
    </row>
    <row r="880" spans="1:31" ht="12.75" customHeight="1" x14ac:dyDescent="0.2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  <c r="AA880" s="135"/>
      <c r="AB880" s="135"/>
      <c r="AC880" s="135"/>
      <c r="AD880" s="135"/>
      <c r="AE880" s="135"/>
    </row>
    <row r="881" spans="1:31" ht="12.75" customHeight="1" x14ac:dyDescent="0.2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  <c r="AA881" s="135"/>
      <c r="AB881" s="135"/>
      <c r="AC881" s="135"/>
      <c r="AD881" s="135"/>
      <c r="AE881" s="135"/>
    </row>
    <row r="882" spans="1:31" ht="12.75" customHeight="1" x14ac:dyDescent="0.2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  <c r="AA882" s="135"/>
      <c r="AB882" s="135"/>
      <c r="AC882" s="135"/>
      <c r="AD882" s="135"/>
      <c r="AE882" s="135"/>
    </row>
    <row r="883" spans="1:31" ht="12.75" customHeight="1" x14ac:dyDescent="0.2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  <c r="AA883" s="135"/>
      <c r="AB883" s="135"/>
      <c r="AC883" s="135"/>
      <c r="AD883" s="135"/>
      <c r="AE883" s="135"/>
    </row>
    <row r="884" spans="1:31" ht="12.75" customHeight="1" x14ac:dyDescent="0.2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  <c r="AA884" s="135"/>
      <c r="AB884" s="135"/>
      <c r="AC884" s="135"/>
      <c r="AD884" s="135"/>
      <c r="AE884" s="135"/>
    </row>
    <row r="885" spans="1:31" ht="12.75" customHeight="1" x14ac:dyDescent="0.2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  <c r="AA885" s="135"/>
      <c r="AB885" s="135"/>
      <c r="AC885" s="135"/>
      <c r="AD885" s="135"/>
      <c r="AE885" s="135"/>
    </row>
    <row r="886" spans="1:31" ht="12.75" customHeight="1" x14ac:dyDescent="0.2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  <c r="AA886" s="135"/>
      <c r="AB886" s="135"/>
      <c r="AC886" s="135"/>
      <c r="AD886" s="135"/>
      <c r="AE886" s="135"/>
    </row>
    <row r="887" spans="1:31" ht="12.75" customHeight="1" x14ac:dyDescent="0.2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  <c r="AA887" s="135"/>
      <c r="AB887" s="135"/>
      <c r="AC887" s="135"/>
      <c r="AD887" s="135"/>
      <c r="AE887" s="135"/>
    </row>
    <row r="888" spans="1:31" ht="12.75" customHeight="1" x14ac:dyDescent="0.2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  <c r="AA888" s="135"/>
      <c r="AB888" s="135"/>
      <c r="AC888" s="135"/>
      <c r="AD888" s="135"/>
      <c r="AE888" s="135"/>
    </row>
    <row r="889" spans="1:31" ht="12.75" customHeight="1" x14ac:dyDescent="0.2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  <c r="AA889" s="135"/>
      <c r="AB889" s="135"/>
      <c r="AC889" s="135"/>
      <c r="AD889" s="135"/>
      <c r="AE889" s="135"/>
    </row>
    <row r="890" spans="1:31" ht="12.75" customHeight="1" x14ac:dyDescent="0.2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  <c r="AA890" s="135"/>
      <c r="AB890" s="135"/>
      <c r="AC890" s="135"/>
      <c r="AD890" s="135"/>
      <c r="AE890" s="135"/>
    </row>
    <row r="891" spans="1:31" ht="12.75" customHeight="1" x14ac:dyDescent="0.2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  <c r="AA891" s="135"/>
      <c r="AB891" s="135"/>
      <c r="AC891" s="135"/>
      <c r="AD891" s="135"/>
      <c r="AE891" s="135"/>
    </row>
    <row r="892" spans="1:31" ht="12.75" customHeight="1" x14ac:dyDescent="0.2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  <c r="AA892" s="135"/>
      <c r="AB892" s="135"/>
      <c r="AC892" s="135"/>
      <c r="AD892" s="135"/>
      <c r="AE892" s="135"/>
    </row>
    <row r="893" spans="1:31" ht="12.75" customHeight="1" x14ac:dyDescent="0.2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  <c r="AA893" s="135"/>
      <c r="AB893" s="135"/>
      <c r="AC893" s="135"/>
      <c r="AD893" s="135"/>
      <c r="AE893" s="135"/>
    </row>
    <row r="894" spans="1:31" ht="12.75" customHeight="1" x14ac:dyDescent="0.2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  <c r="AA894" s="135"/>
      <c r="AB894" s="135"/>
      <c r="AC894" s="135"/>
      <c r="AD894" s="135"/>
      <c r="AE894" s="135"/>
    </row>
    <row r="895" spans="1:31" ht="12.75" customHeight="1" x14ac:dyDescent="0.2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  <c r="AA895" s="135"/>
      <c r="AB895" s="135"/>
      <c r="AC895" s="135"/>
      <c r="AD895" s="135"/>
      <c r="AE895" s="135"/>
    </row>
    <row r="896" spans="1:31" ht="12.75" customHeight="1" x14ac:dyDescent="0.2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  <c r="AA896" s="135"/>
      <c r="AB896" s="135"/>
      <c r="AC896" s="135"/>
      <c r="AD896" s="135"/>
      <c r="AE896" s="135"/>
    </row>
    <row r="897" spans="1:31" ht="12.75" customHeight="1" x14ac:dyDescent="0.2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  <c r="AA897" s="135"/>
      <c r="AB897" s="135"/>
      <c r="AC897" s="135"/>
      <c r="AD897" s="135"/>
      <c r="AE897" s="135"/>
    </row>
    <row r="898" spans="1:31" ht="12.75" customHeight="1" x14ac:dyDescent="0.2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  <c r="AA898" s="135"/>
      <c r="AB898" s="135"/>
      <c r="AC898" s="135"/>
      <c r="AD898" s="135"/>
      <c r="AE898" s="135"/>
    </row>
    <row r="899" spans="1:31" ht="12.75" customHeight="1" x14ac:dyDescent="0.2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  <c r="AA899" s="135"/>
      <c r="AB899" s="135"/>
      <c r="AC899" s="135"/>
      <c r="AD899" s="135"/>
      <c r="AE899" s="135"/>
    </row>
    <row r="900" spans="1:31" ht="12.75" customHeight="1" x14ac:dyDescent="0.2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  <c r="AA900" s="135"/>
      <c r="AB900" s="135"/>
      <c r="AC900" s="135"/>
      <c r="AD900" s="135"/>
      <c r="AE900" s="135"/>
    </row>
    <row r="901" spans="1:31" ht="12.75" customHeight="1" x14ac:dyDescent="0.2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  <c r="AA901" s="135"/>
      <c r="AB901" s="135"/>
      <c r="AC901" s="135"/>
      <c r="AD901" s="135"/>
      <c r="AE901" s="135"/>
    </row>
    <row r="902" spans="1:31" ht="12.75" customHeight="1" x14ac:dyDescent="0.2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  <c r="AA902" s="135"/>
      <c r="AB902" s="135"/>
      <c r="AC902" s="135"/>
      <c r="AD902" s="135"/>
      <c r="AE902" s="135"/>
    </row>
    <row r="903" spans="1:31" ht="12.75" customHeight="1" x14ac:dyDescent="0.2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  <c r="AA903" s="135"/>
      <c r="AB903" s="135"/>
      <c r="AC903" s="135"/>
      <c r="AD903" s="135"/>
      <c r="AE903" s="135"/>
    </row>
    <row r="904" spans="1:31" ht="12.75" customHeight="1" x14ac:dyDescent="0.2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  <c r="AA904" s="135"/>
      <c r="AB904" s="135"/>
      <c r="AC904" s="135"/>
      <c r="AD904" s="135"/>
      <c r="AE904" s="135"/>
    </row>
    <row r="905" spans="1:31" ht="12.75" customHeight="1" x14ac:dyDescent="0.2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  <c r="AA905" s="135"/>
      <c r="AB905" s="135"/>
      <c r="AC905" s="135"/>
      <c r="AD905" s="135"/>
      <c r="AE905" s="135"/>
    </row>
    <row r="906" spans="1:31" ht="12.75" customHeight="1" x14ac:dyDescent="0.2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  <c r="AA906" s="135"/>
      <c r="AB906" s="135"/>
      <c r="AC906" s="135"/>
      <c r="AD906" s="135"/>
      <c r="AE906" s="135"/>
    </row>
    <row r="907" spans="1:31" ht="12.75" customHeight="1" x14ac:dyDescent="0.2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  <c r="AA907" s="135"/>
      <c r="AB907" s="135"/>
      <c r="AC907" s="135"/>
      <c r="AD907" s="135"/>
      <c r="AE907" s="135"/>
    </row>
    <row r="908" spans="1:31" ht="12.75" customHeight="1" x14ac:dyDescent="0.2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  <c r="AA908" s="135"/>
      <c r="AB908" s="135"/>
      <c r="AC908" s="135"/>
      <c r="AD908" s="135"/>
      <c r="AE908" s="135"/>
    </row>
    <row r="909" spans="1:31" ht="12.75" customHeight="1" x14ac:dyDescent="0.2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  <c r="AA909" s="135"/>
      <c r="AB909" s="135"/>
      <c r="AC909" s="135"/>
      <c r="AD909" s="135"/>
      <c r="AE909" s="135"/>
    </row>
    <row r="910" spans="1:31" ht="12.75" customHeight="1" x14ac:dyDescent="0.2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  <c r="AA910" s="135"/>
      <c r="AB910" s="135"/>
      <c r="AC910" s="135"/>
      <c r="AD910" s="135"/>
      <c r="AE910" s="135"/>
    </row>
    <row r="911" spans="1:31" ht="12.75" customHeight="1" x14ac:dyDescent="0.2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  <c r="AA911" s="135"/>
      <c r="AB911" s="135"/>
      <c r="AC911" s="135"/>
      <c r="AD911" s="135"/>
      <c r="AE911" s="135"/>
    </row>
    <row r="912" spans="1:31" ht="12.75" customHeight="1" x14ac:dyDescent="0.2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  <c r="AA912" s="135"/>
      <c r="AB912" s="135"/>
      <c r="AC912" s="135"/>
      <c r="AD912" s="135"/>
      <c r="AE912" s="135"/>
    </row>
    <row r="913" spans="1:31" ht="12.75" customHeight="1" x14ac:dyDescent="0.2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  <c r="AA913" s="135"/>
      <c r="AB913" s="135"/>
      <c r="AC913" s="135"/>
      <c r="AD913" s="135"/>
      <c r="AE913" s="135"/>
    </row>
    <row r="914" spans="1:31" ht="12.75" customHeight="1" x14ac:dyDescent="0.2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  <c r="AA914" s="135"/>
      <c r="AB914" s="135"/>
      <c r="AC914" s="135"/>
      <c r="AD914" s="135"/>
      <c r="AE914" s="135"/>
    </row>
    <row r="915" spans="1:31" ht="12.75" customHeight="1" x14ac:dyDescent="0.2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  <c r="AA915" s="135"/>
      <c r="AB915" s="135"/>
      <c r="AC915" s="135"/>
      <c r="AD915" s="135"/>
      <c r="AE915" s="135"/>
    </row>
    <row r="916" spans="1:31" ht="12.75" customHeight="1" x14ac:dyDescent="0.2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  <c r="AA916" s="135"/>
      <c r="AB916" s="135"/>
      <c r="AC916" s="135"/>
      <c r="AD916" s="135"/>
      <c r="AE916" s="135"/>
    </row>
    <row r="917" spans="1:31" ht="12.75" customHeight="1" x14ac:dyDescent="0.2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  <c r="AA917" s="135"/>
      <c r="AB917" s="135"/>
      <c r="AC917" s="135"/>
      <c r="AD917" s="135"/>
      <c r="AE917" s="135"/>
    </row>
    <row r="918" spans="1:31" ht="12.75" customHeight="1" x14ac:dyDescent="0.2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  <c r="AA918" s="135"/>
      <c r="AB918" s="135"/>
      <c r="AC918" s="135"/>
      <c r="AD918" s="135"/>
      <c r="AE918" s="135"/>
    </row>
    <row r="919" spans="1:31" ht="12.75" customHeight="1" x14ac:dyDescent="0.2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  <c r="AA919" s="135"/>
      <c r="AB919" s="135"/>
      <c r="AC919" s="135"/>
      <c r="AD919" s="135"/>
      <c r="AE919" s="135"/>
    </row>
    <row r="920" spans="1:31" ht="12.75" customHeight="1" x14ac:dyDescent="0.2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  <c r="AA920" s="135"/>
      <c r="AB920" s="135"/>
      <c r="AC920" s="135"/>
      <c r="AD920" s="135"/>
      <c r="AE920" s="135"/>
    </row>
    <row r="921" spans="1:31" ht="12.75" customHeight="1" x14ac:dyDescent="0.2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  <c r="AA921" s="135"/>
      <c r="AB921" s="135"/>
      <c r="AC921" s="135"/>
      <c r="AD921" s="135"/>
      <c r="AE921" s="135"/>
    </row>
    <row r="922" spans="1:31" ht="12.75" customHeight="1" x14ac:dyDescent="0.2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  <c r="AA922" s="135"/>
      <c r="AB922" s="135"/>
      <c r="AC922" s="135"/>
      <c r="AD922" s="135"/>
      <c r="AE922" s="135"/>
    </row>
    <row r="923" spans="1:31" ht="12.75" customHeight="1" x14ac:dyDescent="0.2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  <c r="AA923" s="135"/>
      <c r="AB923" s="135"/>
      <c r="AC923" s="135"/>
      <c r="AD923" s="135"/>
      <c r="AE923" s="135"/>
    </row>
    <row r="924" spans="1:31" ht="12.75" customHeight="1" x14ac:dyDescent="0.2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  <c r="AA924" s="135"/>
      <c r="AB924" s="135"/>
      <c r="AC924" s="135"/>
      <c r="AD924" s="135"/>
      <c r="AE924" s="135"/>
    </row>
    <row r="925" spans="1:31" ht="12.75" customHeight="1" x14ac:dyDescent="0.2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  <c r="AA925" s="135"/>
      <c r="AB925" s="135"/>
      <c r="AC925" s="135"/>
      <c r="AD925" s="135"/>
      <c r="AE925" s="135"/>
    </row>
    <row r="926" spans="1:31" ht="12.75" customHeight="1" x14ac:dyDescent="0.2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  <c r="AA926" s="135"/>
      <c r="AB926" s="135"/>
      <c r="AC926" s="135"/>
      <c r="AD926" s="135"/>
      <c r="AE926" s="135"/>
    </row>
    <row r="927" spans="1:31" ht="12.75" customHeight="1" x14ac:dyDescent="0.2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  <c r="AA927" s="135"/>
      <c r="AB927" s="135"/>
      <c r="AC927" s="135"/>
      <c r="AD927" s="135"/>
      <c r="AE927" s="135"/>
    </row>
    <row r="928" spans="1:31" ht="12.75" customHeight="1" x14ac:dyDescent="0.2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  <c r="AA928" s="135"/>
      <c r="AB928" s="135"/>
      <c r="AC928" s="135"/>
      <c r="AD928" s="135"/>
      <c r="AE928" s="135"/>
    </row>
    <row r="929" spans="1:31" ht="12.75" customHeight="1" x14ac:dyDescent="0.2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  <c r="AA929" s="135"/>
      <c r="AB929" s="135"/>
      <c r="AC929" s="135"/>
      <c r="AD929" s="135"/>
      <c r="AE929" s="135"/>
    </row>
    <row r="930" spans="1:31" ht="12.75" customHeight="1" x14ac:dyDescent="0.2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  <c r="AA930" s="135"/>
      <c r="AB930" s="135"/>
      <c r="AC930" s="135"/>
      <c r="AD930" s="135"/>
      <c r="AE930" s="135"/>
    </row>
    <row r="931" spans="1:31" ht="12.75" customHeight="1" x14ac:dyDescent="0.2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  <c r="AA931" s="135"/>
      <c r="AB931" s="135"/>
      <c r="AC931" s="135"/>
      <c r="AD931" s="135"/>
      <c r="AE931" s="135"/>
    </row>
    <row r="932" spans="1:31" ht="12.75" customHeight="1" x14ac:dyDescent="0.2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  <c r="AA932" s="135"/>
      <c r="AB932" s="135"/>
      <c r="AC932" s="135"/>
      <c r="AD932" s="135"/>
      <c r="AE932" s="135"/>
    </row>
    <row r="933" spans="1:31" ht="12.75" customHeight="1" x14ac:dyDescent="0.2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  <c r="AA933" s="135"/>
      <c r="AB933" s="135"/>
      <c r="AC933" s="135"/>
      <c r="AD933" s="135"/>
      <c r="AE933" s="135"/>
    </row>
    <row r="934" spans="1:31" ht="12.75" customHeight="1" x14ac:dyDescent="0.2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  <c r="AA934" s="135"/>
      <c r="AB934" s="135"/>
      <c r="AC934" s="135"/>
      <c r="AD934" s="135"/>
      <c r="AE934" s="135"/>
    </row>
    <row r="935" spans="1:31" ht="12.75" customHeight="1" x14ac:dyDescent="0.2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  <c r="AA935" s="135"/>
      <c r="AB935" s="135"/>
      <c r="AC935" s="135"/>
      <c r="AD935" s="135"/>
      <c r="AE935" s="135"/>
    </row>
    <row r="936" spans="1:31" ht="12.75" customHeight="1" x14ac:dyDescent="0.2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  <c r="AA936" s="135"/>
      <c r="AB936" s="135"/>
      <c r="AC936" s="135"/>
      <c r="AD936" s="135"/>
      <c r="AE936" s="135"/>
    </row>
    <row r="937" spans="1:31" ht="12.75" customHeight="1" x14ac:dyDescent="0.2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  <c r="AA937" s="135"/>
      <c r="AB937" s="135"/>
      <c r="AC937" s="135"/>
      <c r="AD937" s="135"/>
      <c r="AE937" s="135"/>
    </row>
    <row r="938" spans="1:31" ht="12.75" customHeight="1" x14ac:dyDescent="0.2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  <c r="AA938" s="135"/>
      <c r="AB938" s="135"/>
      <c r="AC938" s="135"/>
      <c r="AD938" s="135"/>
      <c r="AE938" s="135"/>
    </row>
    <row r="939" spans="1:31" ht="12.75" customHeight="1" x14ac:dyDescent="0.2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  <c r="AA939" s="135"/>
      <c r="AB939" s="135"/>
      <c r="AC939" s="135"/>
      <c r="AD939" s="135"/>
      <c r="AE939" s="135"/>
    </row>
    <row r="940" spans="1:31" ht="12.75" customHeight="1" x14ac:dyDescent="0.2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  <c r="AA940" s="135"/>
      <c r="AB940" s="135"/>
      <c r="AC940" s="135"/>
      <c r="AD940" s="135"/>
      <c r="AE940" s="135"/>
    </row>
    <row r="941" spans="1:31" ht="12.75" customHeight="1" x14ac:dyDescent="0.2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  <c r="AA941" s="135"/>
      <c r="AB941" s="135"/>
      <c r="AC941" s="135"/>
      <c r="AD941" s="135"/>
      <c r="AE941" s="135"/>
    </row>
    <row r="942" spans="1:31" ht="12.75" customHeight="1" x14ac:dyDescent="0.2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  <c r="AA942" s="135"/>
      <c r="AB942" s="135"/>
      <c r="AC942" s="135"/>
      <c r="AD942" s="135"/>
      <c r="AE942" s="135"/>
    </row>
    <row r="943" spans="1:31" ht="12.75" customHeight="1" x14ac:dyDescent="0.2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  <c r="AA943" s="135"/>
      <c r="AB943" s="135"/>
      <c r="AC943" s="135"/>
      <c r="AD943" s="135"/>
      <c r="AE943" s="135"/>
    </row>
    <row r="944" spans="1:31" ht="12.75" customHeight="1" x14ac:dyDescent="0.2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  <c r="AA944" s="135"/>
      <c r="AB944" s="135"/>
      <c r="AC944" s="135"/>
      <c r="AD944" s="135"/>
      <c r="AE944" s="135"/>
    </row>
    <row r="945" spans="1:31" ht="12.75" customHeight="1" x14ac:dyDescent="0.2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  <c r="AA945" s="135"/>
      <c r="AB945" s="135"/>
      <c r="AC945" s="135"/>
      <c r="AD945" s="135"/>
      <c r="AE945" s="135"/>
    </row>
    <row r="946" spans="1:31" ht="12.75" customHeight="1" x14ac:dyDescent="0.2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  <c r="AA946" s="135"/>
      <c r="AB946" s="135"/>
      <c r="AC946" s="135"/>
      <c r="AD946" s="135"/>
      <c r="AE946" s="135"/>
    </row>
    <row r="947" spans="1:31" ht="12.75" customHeight="1" x14ac:dyDescent="0.2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  <c r="AA947" s="135"/>
      <c r="AB947" s="135"/>
      <c r="AC947" s="135"/>
      <c r="AD947" s="135"/>
      <c r="AE947" s="135"/>
    </row>
    <row r="948" spans="1:31" ht="12.75" customHeight="1" x14ac:dyDescent="0.2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  <c r="AA948" s="135"/>
      <c r="AB948" s="135"/>
      <c r="AC948" s="135"/>
      <c r="AD948" s="135"/>
      <c r="AE948" s="135"/>
    </row>
    <row r="949" spans="1:31" ht="12.75" customHeight="1" x14ac:dyDescent="0.2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  <c r="AA949" s="135"/>
      <c r="AB949" s="135"/>
      <c r="AC949" s="135"/>
      <c r="AD949" s="135"/>
      <c r="AE949" s="135"/>
    </row>
    <row r="950" spans="1:31" ht="12.75" customHeight="1" x14ac:dyDescent="0.2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  <c r="AA950" s="135"/>
      <c r="AB950" s="135"/>
      <c r="AC950" s="135"/>
      <c r="AD950" s="135"/>
      <c r="AE950" s="135"/>
    </row>
    <row r="951" spans="1:31" ht="12.75" customHeight="1" x14ac:dyDescent="0.2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  <c r="AA951" s="135"/>
      <c r="AB951" s="135"/>
      <c r="AC951" s="135"/>
      <c r="AD951" s="135"/>
      <c r="AE951" s="135"/>
    </row>
    <row r="952" spans="1:31" ht="12.75" customHeight="1" x14ac:dyDescent="0.2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  <c r="AA952" s="135"/>
      <c r="AB952" s="135"/>
      <c r="AC952" s="135"/>
      <c r="AD952" s="135"/>
      <c r="AE952" s="135"/>
    </row>
    <row r="953" spans="1:31" ht="12.75" customHeight="1" x14ac:dyDescent="0.2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  <c r="AA953" s="135"/>
      <c r="AB953" s="135"/>
      <c r="AC953" s="135"/>
      <c r="AD953" s="135"/>
      <c r="AE953" s="135"/>
    </row>
    <row r="954" spans="1:31" ht="12.75" customHeight="1" x14ac:dyDescent="0.2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  <c r="AA954" s="135"/>
      <c r="AB954" s="135"/>
      <c r="AC954" s="135"/>
      <c r="AD954" s="135"/>
      <c r="AE954" s="135"/>
    </row>
    <row r="955" spans="1:31" ht="12.75" customHeight="1" x14ac:dyDescent="0.2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  <c r="AA955" s="135"/>
      <c r="AB955" s="135"/>
      <c r="AC955" s="135"/>
      <c r="AD955" s="135"/>
      <c r="AE955" s="135"/>
    </row>
    <row r="956" spans="1:31" ht="12.75" customHeight="1" x14ac:dyDescent="0.2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  <c r="AA956" s="135"/>
      <c r="AB956" s="135"/>
      <c r="AC956" s="135"/>
      <c r="AD956" s="135"/>
      <c r="AE956" s="135"/>
    </row>
    <row r="957" spans="1:31" ht="12.75" customHeight="1" x14ac:dyDescent="0.2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  <c r="AA957" s="135"/>
      <c r="AB957" s="135"/>
      <c r="AC957" s="135"/>
      <c r="AD957" s="135"/>
      <c r="AE957" s="135"/>
    </row>
    <row r="958" spans="1:31" ht="12.75" customHeight="1" x14ac:dyDescent="0.2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  <c r="AA958" s="135"/>
      <c r="AB958" s="135"/>
      <c r="AC958" s="135"/>
      <c r="AD958" s="135"/>
      <c r="AE958" s="135"/>
    </row>
    <row r="959" spans="1:31" ht="12.75" customHeight="1" x14ac:dyDescent="0.2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  <c r="AA959" s="135"/>
      <c r="AB959" s="135"/>
      <c r="AC959" s="135"/>
      <c r="AD959" s="135"/>
      <c r="AE959" s="135"/>
    </row>
    <row r="960" spans="1:31" ht="12.75" customHeight="1" x14ac:dyDescent="0.2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  <c r="AA960" s="135"/>
      <c r="AB960" s="135"/>
      <c r="AC960" s="135"/>
      <c r="AD960" s="135"/>
      <c r="AE960" s="135"/>
    </row>
    <row r="961" spans="1:31" ht="12.75" customHeight="1" x14ac:dyDescent="0.2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  <c r="AA961" s="135"/>
      <c r="AB961" s="135"/>
      <c r="AC961" s="135"/>
      <c r="AD961" s="135"/>
      <c r="AE961" s="135"/>
    </row>
    <row r="962" spans="1:31" ht="12.75" customHeight="1" x14ac:dyDescent="0.2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  <c r="AA962" s="135"/>
      <c r="AB962" s="135"/>
      <c r="AC962" s="135"/>
      <c r="AD962" s="135"/>
      <c r="AE962" s="135"/>
    </row>
    <row r="963" spans="1:31" ht="12.75" customHeight="1" x14ac:dyDescent="0.2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  <c r="AA963" s="135"/>
      <c r="AB963" s="135"/>
      <c r="AC963" s="135"/>
      <c r="AD963" s="135"/>
      <c r="AE963" s="135"/>
    </row>
    <row r="964" spans="1:31" ht="12.75" customHeight="1" x14ac:dyDescent="0.2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  <c r="AA964" s="135"/>
      <c r="AB964" s="135"/>
      <c r="AC964" s="135"/>
      <c r="AD964" s="135"/>
      <c r="AE964" s="135"/>
    </row>
    <row r="965" spans="1:31" ht="12.75" customHeight="1" x14ac:dyDescent="0.2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  <c r="AA965" s="135"/>
      <c r="AB965" s="135"/>
      <c r="AC965" s="135"/>
      <c r="AD965" s="135"/>
      <c r="AE965" s="135"/>
    </row>
    <row r="966" spans="1:31" ht="12.75" customHeight="1" x14ac:dyDescent="0.2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  <c r="AA966" s="135"/>
      <c r="AB966" s="135"/>
      <c r="AC966" s="135"/>
      <c r="AD966" s="135"/>
      <c r="AE966" s="135"/>
    </row>
    <row r="967" spans="1:31" ht="12.75" customHeight="1" x14ac:dyDescent="0.2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  <c r="AA967" s="135"/>
      <c r="AB967" s="135"/>
      <c r="AC967" s="135"/>
      <c r="AD967" s="135"/>
      <c r="AE967" s="135"/>
    </row>
    <row r="968" spans="1:31" ht="12.75" customHeight="1" x14ac:dyDescent="0.2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  <c r="AA968" s="135"/>
      <c r="AB968" s="135"/>
      <c r="AC968" s="135"/>
      <c r="AD968" s="135"/>
      <c r="AE968" s="135"/>
    </row>
    <row r="969" spans="1:31" ht="12.75" customHeight="1" x14ac:dyDescent="0.2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  <c r="AA969" s="135"/>
      <c r="AB969" s="135"/>
      <c r="AC969" s="135"/>
      <c r="AD969" s="135"/>
      <c r="AE969" s="135"/>
    </row>
    <row r="970" spans="1:31" ht="12.75" customHeight="1" x14ac:dyDescent="0.2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  <c r="AA970" s="135"/>
      <c r="AB970" s="135"/>
      <c r="AC970" s="135"/>
      <c r="AD970" s="135"/>
      <c r="AE970" s="135"/>
    </row>
    <row r="971" spans="1:31" ht="12.75" customHeight="1" x14ac:dyDescent="0.2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  <c r="AA971" s="135"/>
      <c r="AB971" s="135"/>
      <c r="AC971" s="135"/>
      <c r="AD971" s="135"/>
      <c r="AE971" s="135"/>
    </row>
    <row r="972" spans="1:31" ht="12.75" customHeight="1" x14ac:dyDescent="0.2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  <c r="AA972" s="135"/>
      <c r="AB972" s="135"/>
      <c r="AC972" s="135"/>
      <c r="AD972" s="135"/>
      <c r="AE972" s="135"/>
    </row>
    <row r="973" spans="1:31" ht="12.75" customHeight="1" x14ac:dyDescent="0.2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  <c r="AA973" s="135"/>
      <c r="AB973" s="135"/>
      <c r="AC973" s="135"/>
      <c r="AD973" s="135"/>
      <c r="AE973" s="135"/>
    </row>
    <row r="974" spans="1:31" ht="12.75" customHeight="1" x14ac:dyDescent="0.2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  <c r="AA974" s="135"/>
      <c r="AB974" s="135"/>
      <c r="AC974" s="135"/>
      <c r="AD974" s="135"/>
      <c r="AE974" s="135"/>
    </row>
    <row r="975" spans="1:31" ht="12.75" customHeight="1" x14ac:dyDescent="0.2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  <c r="AA975" s="135"/>
      <c r="AB975" s="135"/>
      <c r="AC975" s="135"/>
      <c r="AD975" s="135"/>
      <c r="AE975" s="135"/>
    </row>
    <row r="976" spans="1:31" ht="12.75" customHeight="1" x14ac:dyDescent="0.2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  <c r="AA976" s="135"/>
      <c r="AB976" s="135"/>
      <c r="AC976" s="135"/>
      <c r="AD976" s="135"/>
      <c r="AE976" s="135"/>
    </row>
    <row r="977" spans="1:31" ht="12.75" customHeight="1" x14ac:dyDescent="0.2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  <c r="AA977" s="135"/>
      <c r="AB977" s="135"/>
      <c r="AC977" s="135"/>
      <c r="AD977" s="135"/>
      <c r="AE977" s="135"/>
    </row>
    <row r="978" spans="1:31" ht="12.75" customHeight="1" x14ac:dyDescent="0.2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  <c r="AA978" s="135"/>
      <c r="AB978" s="135"/>
      <c r="AC978" s="135"/>
      <c r="AD978" s="135"/>
      <c r="AE978" s="135"/>
    </row>
    <row r="979" spans="1:31" ht="12.75" customHeight="1" x14ac:dyDescent="0.2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  <c r="AA979" s="135"/>
      <c r="AB979" s="135"/>
      <c r="AC979" s="135"/>
      <c r="AD979" s="135"/>
      <c r="AE979" s="135"/>
    </row>
    <row r="980" spans="1:31" ht="12.75" customHeight="1" x14ac:dyDescent="0.2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  <c r="AA980" s="135"/>
      <c r="AB980" s="135"/>
      <c r="AC980" s="135"/>
      <c r="AD980" s="135"/>
      <c r="AE980" s="135"/>
    </row>
    <row r="981" spans="1:31" ht="12.75" customHeight="1" x14ac:dyDescent="0.2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  <c r="AA981" s="135"/>
      <c r="AB981" s="135"/>
      <c r="AC981" s="135"/>
      <c r="AD981" s="135"/>
      <c r="AE981" s="135"/>
    </row>
    <row r="982" spans="1:31" ht="12.75" customHeight="1" x14ac:dyDescent="0.2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  <c r="AA982" s="135"/>
      <c r="AB982" s="135"/>
      <c r="AC982" s="135"/>
      <c r="AD982" s="135"/>
      <c r="AE982" s="135"/>
    </row>
    <row r="983" spans="1:31" ht="12.75" customHeight="1" x14ac:dyDescent="0.2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  <c r="AA983" s="135"/>
      <c r="AB983" s="135"/>
      <c r="AC983" s="135"/>
      <c r="AD983" s="135"/>
      <c r="AE983" s="135"/>
    </row>
    <row r="984" spans="1:31" ht="12.75" customHeight="1" x14ac:dyDescent="0.2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  <c r="AA984" s="135"/>
      <c r="AB984" s="135"/>
      <c r="AC984" s="135"/>
      <c r="AD984" s="135"/>
      <c r="AE984" s="135"/>
    </row>
    <row r="985" spans="1:31" ht="12.75" customHeight="1" x14ac:dyDescent="0.2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  <c r="AA985" s="135"/>
      <c r="AB985" s="135"/>
      <c r="AC985" s="135"/>
      <c r="AD985" s="135"/>
      <c r="AE985" s="135"/>
    </row>
    <row r="986" spans="1:31" ht="12.75" customHeight="1" x14ac:dyDescent="0.2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  <c r="AA986" s="135"/>
      <c r="AB986" s="135"/>
      <c r="AC986" s="135"/>
      <c r="AD986" s="135"/>
      <c r="AE986" s="135"/>
    </row>
    <row r="987" spans="1:31" ht="12.75" customHeight="1" x14ac:dyDescent="0.2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  <c r="AA987" s="135"/>
      <c r="AB987" s="135"/>
      <c r="AC987" s="135"/>
      <c r="AD987" s="135"/>
      <c r="AE987" s="135"/>
    </row>
    <row r="988" spans="1:31" ht="12.75" customHeight="1" x14ac:dyDescent="0.2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  <c r="AA988" s="135"/>
      <c r="AB988" s="135"/>
      <c r="AC988" s="135"/>
      <c r="AD988" s="135"/>
      <c r="AE988" s="135"/>
    </row>
    <row r="989" spans="1:31" ht="12.75" customHeight="1" x14ac:dyDescent="0.2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  <c r="AA989" s="135"/>
      <c r="AB989" s="135"/>
      <c r="AC989" s="135"/>
      <c r="AD989" s="135"/>
      <c r="AE989" s="135"/>
    </row>
    <row r="990" spans="1:31" ht="12.75" customHeight="1" x14ac:dyDescent="0.2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  <c r="AA990" s="135"/>
      <c r="AB990" s="135"/>
      <c r="AC990" s="135"/>
      <c r="AD990" s="135"/>
      <c r="AE990" s="135"/>
    </row>
    <row r="991" spans="1:31" ht="12.75" customHeight="1" x14ac:dyDescent="0.2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  <c r="AA991" s="135"/>
      <c r="AB991" s="135"/>
      <c r="AC991" s="135"/>
      <c r="AD991" s="135"/>
      <c r="AE991" s="135"/>
    </row>
    <row r="992" spans="1:31" ht="12.75" customHeight="1" x14ac:dyDescent="0.2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  <c r="AA992" s="135"/>
      <c r="AB992" s="135"/>
      <c r="AC992" s="135"/>
      <c r="AD992" s="135"/>
      <c r="AE992" s="135"/>
    </row>
    <row r="993" spans="1:31" ht="12.75" customHeight="1" x14ac:dyDescent="0.2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  <c r="AA993" s="135"/>
      <c r="AB993" s="135"/>
      <c r="AC993" s="135"/>
      <c r="AD993" s="135"/>
      <c r="AE993" s="135"/>
    </row>
    <row r="994" spans="1:31" ht="12.75" customHeight="1" x14ac:dyDescent="0.2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  <c r="AA994" s="135"/>
      <c r="AB994" s="135"/>
      <c r="AC994" s="135"/>
      <c r="AD994" s="135"/>
      <c r="AE994" s="135"/>
    </row>
    <row r="995" spans="1:31" ht="12.75" customHeight="1" x14ac:dyDescent="0.2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  <c r="AA995" s="135"/>
      <c r="AB995" s="135"/>
      <c r="AC995" s="135"/>
      <c r="AD995" s="135"/>
      <c r="AE995" s="135"/>
    </row>
    <row r="996" spans="1:31" ht="12.75" customHeight="1" x14ac:dyDescent="0.2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  <c r="AA996" s="135"/>
      <c r="AB996" s="135"/>
      <c r="AC996" s="135"/>
      <c r="AD996" s="135"/>
      <c r="AE996" s="135"/>
    </row>
    <row r="997" spans="1:31" ht="12.75" customHeight="1" x14ac:dyDescent="0.2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  <c r="AA997" s="135"/>
      <c r="AB997" s="135"/>
      <c r="AC997" s="135"/>
      <c r="AD997" s="135"/>
      <c r="AE997" s="135"/>
    </row>
    <row r="998" spans="1:31" ht="12.75" customHeight="1" x14ac:dyDescent="0.2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  <c r="AA998" s="135"/>
      <c r="AB998" s="135"/>
      <c r="AC998" s="135"/>
      <c r="AD998" s="135"/>
      <c r="AE998" s="135"/>
    </row>
    <row r="999" spans="1:31" ht="12.75" customHeight="1" x14ac:dyDescent="0.2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  <c r="AA999" s="135"/>
      <c r="AB999" s="135"/>
      <c r="AC999" s="135"/>
      <c r="AD999" s="135"/>
      <c r="AE999" s="135"/>
    </row>
    <row r="1000" spans="1:31" ht="12.75" customHeight="1" x14ac:dyDescent="0.2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  <c r="AA1000" s="135"/>
      <c r="AB1000" s="135"/>
      <c r="AC1000" s="135"/>
      <c r="AD1000" s="135"/>
      <c r="AE1000" s="135"/>
    </row>
  </sheetData>
  <mergeCells count="84">
    <mergeCell ref="F56:H56"/>
    <mergeCell ref="F58:H58"/>
    <mergeCell ref="I58:K58"/>
    <mergeCell ref="M58:N58"/>
    <mergeCell ref="F63:H63"/>
    <mergeCell ref="I63:K63"/>
    <mergeCell ref="M63:N63"/>
    <mergeCell ref="I56:K56"/>
    <mergeCell ref="M56:N56"/>
    <mergeCell ref="U56:W56"/>
    <mergeCell ref="AB56:AD56"/>
    <mergeCell ref="S57:T57"/>
    <mergeCell ref="U57:W57"/>
    <mergeCell ref="AB57:AD57"/>
    <mergeCell ref="Y56:Z56"/>
    <mergeCell ref="Y57:Z57"/>
    <mergeCell ref="AB54:AD54"/>
    <mergeCell ref="U55:W55"/>
    <mergeCell ref="Y55:Z55"/>
    <mergeCell ref="AB55:AD55"/>
    <mergeCell ref="A44:B44"/>
    <mergeCell ref="A45:B45"/>
    <mergeCell ref="A51:B51"/>
    <mergeCell ref="F54:H54"/>
    <mergeCell ref="I54:K54"/>
    <mergeCell ref="L54:O54"/>
    <mergeCell ref="P54:R54"/>
    <mergeCell ref="U54:W54"/>
    <mergeCell ref="Y54:Z54"/>
    <mergeCell ref="A26:B26"/>
    <mergeCell ref="A27:B27"/>
    <mergeCell ref="A35:B35"/>
    <mergeCell ref="A36:B36"/>
    <mergeCell ref="A43:B43"/>
    <mergeCell ref="V12:Y12"/>
    <mergeCell ref="O13:S13"/>
    <mergeCell ref="A15:D15"/>
    <mergeCell ref="I13:I14"/>
    <mergeCell ref="J13:N13"/>
    <mergeCell ref="W13:W14"/>
    <mergeCell ref="X13:X14"/>
    <mergeCell ref="Y13:Y14"/>
    <mergeCell ref="A8:F8"/>
    <mergeCell ref="A9:F9"/>
    <mergeCell ref="A12:D14"/>
    <mergeCell ref="E12:I12"/>
    <mergeCell ref="J12:T12"/>
    <mergeCell ref="F74:J74"/>
    <mergeCell ref="T74:X74"/>
    <mergeCell ref="F64:H64"/>
    <mergeCell ref="I64:K64"/>
    <mergeCell ref="M64:N64"/>
    <mergeCell ref="F65:H65"/>
    <mergeCell ref="I65:K65"/>
    <mergeCell ref="F66:H66"/>
    <mergeCell ref="I66:K66"/>
    <mergeCell ref="I68:K68"/>
    <mergeCell ref="F72:J72"/>
    <mergeCell ref="T72:X72"/>
    <mergeCell ref="F73:J73"/>
    <mergeCell ref="T73:X73"/>
    <mergeCell ref="M65:N65"/>
    <mergeCell ref="M66:N66"/>
    <mergeCell ref="A6:H6"/>
    <mergeCell ref="A7:F7"/>
    <mergeCell ref="Z12:AD12"/>
    <mergeCell ref="AE12:AE14"/>
    <mergeCell ref="Z13:Z14"/>
    <mergeCell ref="AA13:AA14"/>
    <mergeCell ref="AB13:AB14"/>
    <mergeCell ref="AC13:AC14"/>
    <mergeCell ref="AD13:AD14"/>
    <mergeCell ref="E13:E14"/>
    <mergeCell ref="F13:F14"/>
    <mergeCell ref="G13:G14"/>
    <mergeCell ref="H13:H14"/>
    <mergeCell ref="U12:U14"/>
    <mergeCell ref="T13:T14"/>
    <mergeCell ref="V13:V14"/>
    <mergeCell ref="AD1:AE1"/>
    <mergeCell ref="AD2:AE2"/>
    <mergeCell ref="A3:AE3"/>
    <mergeCell ref="A4:AE4"/>
    <mergeCell ref="A5:F5"/>
  </mergeCells>
  <printOptions horizontalCentered="1"/>
  <pageMargins left="0.12" right="1.1200000000000001" top="0.5" bottom="0.13" header="0" footer="0"/>
  <pageSetup paperSize="5" scale="4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CONSOLIDATED</vt:lpstr>
      <vt:lpstr>DO</vt:lpstr>
      <vt:lpstr>ACNHS</vt:lpstr>
      <vt:lpstr>ANHS</vt:lpstr>
      <vt:lpstr>SVNHS</vt:lpstr>
      <vt:lpstr>TNHS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ADAS III</cp:lastModifiedBy>
  <dcterms:modified xsi:type="dcterms:W3CDTF">2021-04-28T06:27:55Z</dcterms:modified>
</cp:coreProperties>
</file>